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21" sheetId="1" r:id="rId1"/>
  </sheets>
  <definedNames>
    <definedName name="_xlnm._FilterDatabase" localSheetId="0" hidden="1">'Cuadro 21'!#REF!</definedName>
    <definedName name="_xlnm.Print_Area" localSheetId="0">'Cuadro 21'!$A$1:$H$653</definedName>
    <definedName name="_xlnm.Print_Titles" localSheetId="0">'Cuadro 21'!$1:$3</definedName>
  </definedNames>
  <calcPr calcId="152511"/>
</workbook>
</file>

<file path=xl/calcChain.xml><?xml version="1.0" encoding="utf-8"?>
<calcChain xmlns="http://schemas.openxmlformats.org/spreadsheetml/2006/main">
  <c r="H359" i="1" l="1"/>
  <c r="C356" i="1"/>
  <c r="D356" i="1"/>
  <c r="E356" i="1"/>
  <c r="F356" i="1"/>
  <c r="G356" i="1"/>
  <c r="H356" i="1"/>
  <c r="B356" i="1"/>
  <c r="B646" i="1"/>
  <c r="C646" i="1"/>
  <c r="D646" i="1"/>
  <c r="E646" i="1"/>
  <c r="F646" i="1"/>
  <c r="G646" i="1"/>
  <c r="H646" i="1"/>
  <c r="B640" i="1"/>
  <c r="C640" i="1"/>
  <c r="D640" i="1"/>
  <c r="E640" i="1"/>
  <c r="F640" i="1"/>
  <c r="G640" i="1"/>
  <c r="H640" i="1"/>
  <c r="B634" i="1"/>
  <c r="C634" i="1"/>
  <c r="D634" i="1"/>
  <c r="E634" i="1"/>
  <c r="F634" i="1"/>
  <c r="G634" i="1"/>
  <c r="H634" i="1"/>
  <c r="B628" i="1"/>
  <c r="D628" i="1"/>
  <c r="E628" i="1"/>
  <c r="F628" i="1"/>
  <c r="G628" i="1"/>
  <c r="H628" i="1"/>
  <c r="B620" i="1"/>
  <c r="D620" i="1"/>
  <c r="E620" i="1"/>
  <c r="F620" i="1"/>
  <c r="G620" i="1"/>
  <c r="H620" i="1"/>
  <c r="B614" i="1"/>
  <c r="D614" i="1"/>
  <c r="E614" i="1"/>
  <c r="F614" i="1"/>
  <c r="G614" i="1"/>
  <c r="H614" i="1"/>
  <c r="B602" i="1"/>
  <c r="C602" i="1"/>
  <c r="D602" i="1"/>
  <c r="E602" i="1"/>
  <c r="F602" i="1"/>
  <c r="G602" i="1"/>
  <c r="H602" i="1"/>
  <c r="B594" i="1"/>
  <c r="C594" i="1"/>
  <c r="D594" i="1"/>
  <c r="E594" i="1"/>
  <c r="F594" i="1"/>
  <c r="G594" i="1"/>
  <c r="H594" i="1"/>
  <c r="B586" i="1"/>
  <c r="C586" i="1"/>
  <c r="C585" i="1" s="1"/>
  <c r="D586" i="1"/>
  <c r="E586" i="1"/>
  <c r="F586" i="1"/>
  <c r="G586" i="1"/>
  <c r="H586" i="1"/>
  <c r="B582" i="1"/>
  <c r="C582" i="1"/>
  <c r="D582" i="1"/>
  <c r="E582" i="1"/>
  <c r="F582" i="1"/>
  <c r="G582" i="1"/>
  <c r="H582" i="1"/>
  <c r="B578" i="1"/>
  <c r="B577" i="1" s="1"/>
  <c r="C578" i="1"/>
  <c r="C577" i="1" s="1"/>
  <c r="D578" i="1"/>
  <c r="D577" i="1" s="1"/>
  <c r="E578" i="1"/>
  <c r="E577" i="1" s="1"/>
  <c r="F578" i="1"/>
  <c r="F577" i="1" s="1"/>
  <c r="G578" i="1"/>
  <c r="G577" i="1" s="1"/>
  <c r="H578" i="1"/>
  <c r="H577" i="1" s="1"/>
  <c r="B572" i="1"/>
  <c r="B571" i="1" s="1"/>
  <c r="D572" i="1"/>
  <c r="D571" i="1" s="1"/>
  <c r="E572" i="1"/>
  <c r="E571" i="1" s="1"/>
  <c r="F572" i="1"/>
  <c r="F571" i="1" s="1"/>
  <c r="G572" i="1"/>
  <c r="G571" i="1" s="1"/>
  <c r="H572" i="1"/>
  <c r="H571" i="1" s="1"/>
  <c r="B565" i="1"/>
  <c r="C565" i="1"/>
  <c r="D565" i="1"/>
  <c r="E565" i="1"/>
  <c r="F565" i="1"/>
  <c r="G565" i="1"/>
  <c r="H565" i="1"/>
  <c r="B554" i="1"/>
  <c r="C554" i="1"/>
  <c r="D554" i="1"/>
  <c r="E554" i="1"/>
  <c r="F554" i="1"/>
  <c r="G554" i="1"/>
  <c r="H554" i="1"/>
  <c r="B538" i="1"/>
  <c r="C538" i="1"/>
  <c r="D538" i="1"/>
  <c r="E538" i="1"/>
  <c r="F538" i="1"/>
  <c r="G538" i="1"/>
  <c r="H538" i="1"/>
  <c r="B530" i="1"/>
  <c r="C530" i="1"/>
  <c r="D530" i="1"/>
  <c r="E530" i="1"/>
  <c r="F530" i="1"/>
  <c r="G530" i="1"/>
  <c r="H530" i="1"/>
  <c r="B518" i="1"/>
  <c r="C518" i="1"/>
  <c r="D518" i="1"/>
  <c r="E518" i="1"/>
  <c r="F518" i="1"/>
  <c r="G518" i="1"/>
  <c r="H518" i="1"/>
  <c r="B524" i="1"/>
  <c r="C524" i="1"/>
  <c r="D524" i="1"/>
  <c r="E524" i="1"/>
  <c r="F524" i="1"/>
  <c r="G524" i="1"/>
  <c r="H524" i="1"/>
  <c r="B513" i="1"/>
  <c r="C513" i="1"/>
  <c r="D513" i="1"/>
  <c r="E513" i="1"/>
  <c r="F513" i="1"/>
  <c r="G513" i="1"/>
  <c r="H513" i="1"/>
  <c r="B500" i="1"/>
  <c r="C500" i="1"/>
  <c r="D500" i="1"/>
  <c r="E500" i="1"/>
  <c r="F500" i="1"/>
  <c r="G500" i="1"/>
  <c r="H500" i="1"/>
  <c r="B492" i="1"/>
  <c r="C492" i="1"/>
  <c r="D492" i="1"/>
  <c r="E492" i="1"/>
  <c r="F492" i="1"/>
  <c r="G492" i="1"/>
  <c r="H492" i="1"/>
  <c r="B483" i="1"/>
  <c r="C483" i="1"/>
  <c r="D483" i="1"/>
  <c r="E483" i="1"/>
  <c r="F483" i="1"/>
  <c r="G483" i="1"/>
  <c r="H483" i="1"/>
  <c r="B473" i="1"/>
  <c r="C473" i="1"/>
  <c r="D473" i="1"/>
  <c r="E473" i="1"/>
  <c r="F473" i="1"/>
  <c r="G473" i="1"/>
  <c r="H473" i="1"/>
  <c r="B467" i="1"/>
  <c r="C467" i="1"/>
  <c r="D467" i="1"/>
  <c r="E467" i="1"/>
  <c r="F467" i="1"/>
  <c r="G467" i="1"/>
  <c r="H467" i="1"/>
  <c r="B457" i="1"/>
  <c r="C457" i="1"/>
  <c r="D457" i="1"/>
  <c r="E457" i="1"/>
  <c r="F457" i="1"/>
  <c r="G457" i="1"/>
  <c r="H457" i="1"/>
  <c r="B439" i="1"/>
  <c r="C439" i="1"/>
  <c r="D439" i="1"/>
  <c r="E439" i="1"/>
  <c r="F439" i="1"/>
  <c r="G439" i="1"/>
  <c r="H439" i="1"/>
  <c r="B429" i="1"/>
  <c r="C429" i="1"/>
  <c r="D429" i="1"/>
  <c r="E429" i="1"/>
  <c r="F429" i="1"/>
  <c r="G429" i="1"/>
  <c r="H429" i="1"/>
  <c r="B415" i="1"/>
  <c r="C415" i="1"/>
  <c r="D415" i="1"/>
  <c r="E415" i="1"/>
  <c r="F415" i="1"/>
  <c r="G415" i="1"/>
  <c r="H415" i="1"/>
  <c r="B405" i="1"/>
  <c r="C405" i="1"/>
  <c r="D405" i="1"/>
  <c r="E405" i="1"/>
  <c r="F405" i="1"/>
  <c r="G405" i="1"/>
  <c r="H405" i="1"/>
  <c r="B398" i="1"/>
  <c r="C398" i="1"/>
  <c r="D398" i="1"/>
  <c r="E398" i="1"/>
  <c r="F398" i="1"/>
  <c r="G398" i="1"/>
  <c r="H398" i="1"/>
  <c r="B383" i="1"/>
  <c r="C383" i="1"/>
  <c r="D383" i="1"/>
  <c r="E383" i="1"/>
  <c r="F383" i="1"/>
  <c r="G383" i="1"/>
  <c r="H383" i="1"/>
  <c r="B379" i="1"/>
  <c r="C379" i="1"/>
  <c r="D379" i="1"/>
  <c r="E379" i="1"/>
  <c r="F379" i="1"/>
  <c r="G379" i="1"/>
  <c r="H379" i="1"/>
  <c r="B372" i="1"/>
  <c r="C372" i="1"/>
  <c r="D372" i="1"/>
  <c r="E372" i="1"/>
  <c r="F372" i="1"/>
  <c r="G372" i="1"/>
  <c r="H372" i="1"/>
  <c r="B363" i="1"/>
  <c r="C363" i="1"/>
  <c r="D363" i="1"/>
  <c r="E363" i="1"/>
  <c r="F363" i="1"/>
  <c r="G363" i="1"/>
  <c r="H363" i="1"/>
  <c r="B359" i="1"/>
  <c r="C359" i="1"/>
  <c r="D359" i="1"/>
  <c r="E359" i="1"/>
  <c r="F359" i="1"/>
  <c r="G359" i="1"/>
  <c r="B347" i="1"/>
  <c r="D347" i="1"/>
  <c r="E347" i="1"/>
  <c r="F347" i="1"/>
  <c r="G347" i="1"/>
  <c r="H347" i="1"/>
  <c r="B339" i="1"/>
  <c r="C339" i="1"/>
  <c r="D339" i="1"/>
  <c r="E339" i="1"/>
  <c r="F339" i="1"/>
  <c r="G339" i="1"/>
  <c r="H339" i="1"/>
  <c r="H327" i="1" s="1"/>
  <c r="G328" i="1"/>
  <c r="G331" i="1"/>
  <c r="B331" i="1"/>
  <c r="C331" i="1"/>
  <c r="C327" i="1" s="1"/>
  <c r="D331" i="1"/>
  <c r="E331" i="1"/>
  <c r="F331" i="1"/>
  <c r="F327" i="1" s="1"/>
  <c r="G311" i="1"/>
  <c r="C324" i="1"/>
  <c r="D324" i="1"/>
  <c r="B328" i="1"/>
  <c r="D328" i="1"/>
  <c r="E328" i="1"/>
  <c r="E327" i="1" s="1"/>
  <c r="B324" i="1"/>
  <c r="E324" i="1"/>
  <c r="F324" i="1"/>
  <c r="G324" i="1"/>
  <c r="H324" i="1"/>
  <c r="B317" i="1"/>
  <c r="C317" i="1"/>
  <c r="D317" i="1"/>
  <c r="E317" i="1"/>
  <c r="F317" i="1"/>
  <c r="G317" i="1"/>
  <c r="H317" i="1"/>
  <c r="B311" i="1"/>
  <c r="C311" i="1"/>
  <c r="D311" i="1"/>
  <c r="E311" i="1"/>
  <c r="F311" i="1"/>
  <c r="H311" i="1"/>
  <c r="B303" i="1"/>
  <c r="C303" i="1"/>
  <c r="D303" i="1"/>
  <c r="E303" i="1"/>
  <c r="F303" i="1"/>
  <c r="G303" i="1"/>
  <c r="H303" i="1"/>
  <c r="B294" i="1"/>
  <c r="C294" i="1"/>
  <c r="D294" i="1"/>
  <c r="E294" i="1"/>
  <c r="F294" i="1"/>
  <c r="G294" i="1"/>
  <c r="H294" i="1"/>
  <c r="B286" i="1"/>
  <c r="C286" i="1"/>
  <c r="D286" i="1"/>
  <c r="E286" i="1"/>
  <c r="F286" i="1"/>
  <c r="G286" i="1"/>
  <c r="H286" i="1"/>
  <c r="B272" i="1"/>
  <c r="C272" i="1"/>
  <c r="D272" i="1"/>
  <c r="E272" i="1"/>
  <c r="F272" i="1"/>
  <c r="G272" i="1"/>
  <c r="H272" i="1"/>
  <c r="B265" i="1"/>
  <c r="C265" i="1"/>
  <c r="D265" i="1"/>
  <c r="E265" i="1"/>
  <c r="F265" i="1"/>
  <c r="G265" i="1"/>
  <c r="H265" i="1"/>
  <c r="B254" i="1"/>
  <c r="C254" i="1"/>
  <c r="D254" i="1"/>
  <c r="E254" i="1"/>
  <c r="F254" i="1"/>
  <c r="G254" i="1"/>
  <c r="H254" i="1"/>
  <c r="B243" i="1"/>
  <c r="C243" i="1"/>
  <c r="D243" i="1"/>
  <c r="E243" i="1"/>
  <c r="F243" i="1"/>
  <c r="G243" i="1"/>
  <c r="H243" i="1"/>
  <c r="B237" i="1"/>
  <c r="C237" i="1"/>
  <c r="D237" i="1"/>
  <c r="E237" i="1"/>
  <c r="F237" i="1"/>
  <c r="G237" i="1"/>
  <c r="H237" i="1"/>
  <c r="B231" i="1"/>
  <c r="C231" i="1"/>
  <c r="D231" i="1"/>
  <c r="E231" i="1"/>
  <c r="F231" i="1"/>
  <c r="G231" i="1"/>
  <c r="H231" i="1"/>
  <c r="B223" i="1"/>
  <c r="C223" i="1"/>
  <c r="D223" i="1"/>
  <c r="E223" i="1"/>
  <c r="F223" i="1"/>
  <c r="G223" i="1"/>
  <c r="H223" i="1"/>
  <c r="B217" i="1"/>
  <c r="C217" i="1"/>
  <c r="D217" i="1"/>
  <c r="E217" i="1"/>
  <c r="F217" i="1"/>
  <c r="G217" i="1"/>
  <c r="H217" i="1"/>
  <c r="B212" i="1"/>
  <c r="C212" i="1"/>
  <c r="D212" i="1"/>
  <c r="E212" i="1"/>
  <c r="F212" i="1"/>
  <c r="G212" i="1"/>
  <c r="H212" i="1"/>
  <c r="B203" i="1"/>
  <c r="C203" i="1"/>
  <c r="D203" i="1"/>
  <c r="E203" i="1"/>
  <c r="F203" i="1"/>
  <c r="G203" i="1"/>
  <c r="H203" i="1"/>
  <c r="B190" i="1"/>
  <c r="C190" i="1"/>
  <c r="D190" i="1"/>
  <c r="E190" i="1"/>
  <c r="F190" i="1"/>
  <c r="G190" i="1"/>
  <c r="H190" i="1"/>
  <c r="B176" i="1"/>
  <c r="C176" i="1"/>
  <c r="D176" i="1"/>
  <c r="E176" i="1"/>
  <c r="F176" i="1"/>
  <c r="G176" i="1"/>
  <c r="H176" i="1"/>
  <c r="B172" i="1"/>
  <c r="C172" i="1"/>
  <c r="D172" i="1"/>
  <c r="E172" i="1"/>
  <c r="F172" i="1"/>
  <c r="G172" i="1"/>
  <c r="H172" i="1"/>
  <c r="B163" i="1"/>
  <c r="C163" i="1"/>
  <c r="D163" i="1"/>
  <c r="E163" i="1"/>
  <c r="F163" i="1"/>
  <c r="G163" i="1"/>
  <c r="H163" i="1"/>
  <c r="B155" i="1"/>
  <c r="C155" i="1"/>
  <c r="D155" i="1"/>
  <c r="E155" i="1"/>
  <c r="F155" i="1"/>
  <c r="G155" i="1"/>
  <c r="H155" i="1"/>
  <c r="B145" i="1"/>
  <c r="C145" i="1"/>
  <c r="D145" i="1"/>
  <c r="E145" i="1"/>
  <c r="F145" i="1"/>
  <c r="G145" i="1"/>
  <c r="H145" i="1"/>
  <c r="B140" i="1"/>
  <c r="C140" i="1"/>
  <c r="D140" i="1"/>
  <c r="E140" i="1"/>
  <c r="F140" i="1"/>
  <c r="G140" i="1"/>
  <c r="H140" i="1"/>
  <c r="B134" i="1"/>
  <c r="C134" i="1"/>
  <c r="D134" i="1"/>
  <c r="E134" i="1"/>
  <c r="F134" i="1"/>
  <c r="G134" i="1"/>
  <c r="H134" i="1"/>
  <c r="B129" i="1"/>
  <c r="C129" i="1"/>
  <c r="D129" i="1"/>
  <c r="E129" i="1"/>
  <c r="F129" i="1"/>
  <c r="G129" i="1"/>
  <c r="H129" i="1"/>
  <c r="B123" i="1"/>
  <c r="C123" i="1"/>
  <c r="D123" i="1"/>
  <c r="E123" i="1"/>
  <c r="F123" i="1"/>
  <c r="G123" i="1"/>
  <c r="H123" i="1"/>
  <c r="B115" i="1"/>
  <c r="C115" i="1"/>
  <c r="D115" i="1"/>
  <c r="E115" i="1"/>
  <c r="F115" i="1"/>
  <c r="G115" i="1"/>
  <c r="H115" i="1"/>
  <c r="B49" i="1"/>
  <c r="C49" i="1"/>
  <c r="D49" i="1"/>
  <c r="E49" i="1"/>
  <c r="F49" i="1"/>
  <c r="G49" i="1"/>
  <c r="H49" i="1"/>
  <c r="H48" i="1" s="1"/>
  <c r="B102" i="1"/>
  <c r="C102" i="1"/>
  <c r="D102" i="1"/>
  <c r="E102" i="1"/>
  <c r="F102" i="1"/>
  <c r="G102" i="1"/>
  <c r="H102" i="1"/>
  <c r="B79" i="1"/>
  <c r="C79" i="1"/>
  <c r="D79" i="1"/>
  <c r="E79" i="1"/>
  <c r="F79" i="1"/>
  <c r="G79" i="1"/>
  <c r="H79" i="1"/>
  <c r="B85" i="1"/>
  <c r="C85" i="1"/>
  <c r="D85" i="1"/>
  <c r="E85" i="1"/>
  <c r="F85" i="1"/>
  <c r="G85" i="1"/>
  <c r="H85" i="1"/>
  <c r="B73" i="1"/>
  <c r="C73" i="1"/>
  <c r="D73" i="1"/>
  <c r="E73" i="1"/>
  <c r="F73" i="1"/>
  <c r="G73" i="1"/>
  <c r="H73" i="1"/>
  <c r="B65" i="1"/>
  <c r="C65" i="1"/>
  <c r="D65" i="1"/>
  <c r="E65" i="1"/>
  <c r="F65" i="1"/>
  <c r="G65" i="1"/>
  <c r="H65" i="1"/>
  <c r="B54" i="1"/>
  <c r="C54" i="1"/>
  <c r="D54" i="1"/>
  <c r="E54" i="1"/>
  <c r="F54" i="1"/>
  <c r="G54" i="1"/>
  <c r="H54" i="1"/>
  <c r="B39" i="1"/>
  <c r="C39" i="1"/>
  <c r="D39" i="1"/>
  <c r="D5" i="1" s="1"/>
  <c r="E39" i="1"/>
  <c r="E5" i="1" s="1"/>
  <c r="F39" i="1"/>
  <c r="F5" i="1" s="1"/>
  <c r="G39" i="1"/>
  <c r="H39" i="1"/>
  <c r="B32" i="1"/>
  <c r="C32" i="1"/>
  <c r="D32" i="1"/>
  <c r="E32" i="1"/>
  <c r="F32" i="1"/>
  <c r="G32" i="1"/>
  <c r="H32" i="1"/>
  <c r="B13" i="1"/>
  <c r="C13" i="1"/>
  <c r="C5" i="1" s="1"/>
  <c r="D13" i="1"/>
  <c r="E13" i="1"/>
  <c r="F13" i="1"/>
  <c r="G13" i="1"/>
  <c r="H13" i="1"/>
  <c r="G5" i="1"/>
  <c r="D280" i="1" l="1"/>
  <c r="E253" i="1"/>
  <c r="B280" i="1"/>
  <c r="H371" i="1"/>
  <c r="E371" i="1"/>
  <c r="B585" i="1"/>
  <c r="E280" i="1"/>
  <c r="H5" i="1"/>
  <c r="H4" i="1" s="1"/>
  <c r="D253" i="1"/>
  <c r="D101" i="1"/>
  <c r="C253" i="1"/>
  <c r="F371" i="1"/>
  <c r="C371" i="1"/>
  <c r="H280" i="1"/>
  <c r="C101" i="1"/>
  <c r="G144" i="1"/>
  <c r="B253" i="1"/>
  <c r="B371" i="1"/>
  <c r="G466" i="1"/>
  <c r="D371" i="1"/>
  <c r="B101" i="1"/>
  <c r="H404" i="1"/>
  <c r="H253" i="1"/>
  <c r="E101" i="1"/>
  <c r="H585" i="1"/>
  <c r="B5" i="1"/>
  <c r="H101" i="1"/>
  <c r="G585" i="1"/>
  <c r="F585" i="1"/>
  <c r="E585" i="1"/>
  <c r="D585" i="1"/>
  <c r="F466" i="1"/>
  <c r="D466" i="1"/>
  <c r="C466" i="1"/>
  <c r="H466" i="1"/>
  <c r="E466" i="1"/>
  <c r="B466" i="1"/>
  <c r="G404" i="1"/>
  <c r="F404" i="1"/>
  <c r="E404" i="1"/>
  <c r="D404" i="1"/>
  <c r="C404" i="1"/>
  <c r="B404" i="1"/>
  <c r="G371" i="1"/>
  <c r="D327" i="1"/>
  <c r="G327" i="1"/>
  <c r="B327" i="1"/>
  <c r="C280" i="1"/>
  <c r="G280" i="1"/>
  <c r="F280" i="1"/>
  <c r="G253" i="1"/>
  <c r="F253" i="1"/>
  <c r="F144" i="1"/>
  <c r="E144" i="1"/>
  <c r="H144" i="1"/>
  <c r="D144" i="1"/>
  <c r="C144" i="1"/>
  <c r="B144" i="1"/>
  <c r="F101" i="1"/>
  <c r="G101" i="1"/>
  <c r="G48" i="1"/>
  <c r="F48" i="1"/>
  <c r="E48" i="1"/>
  <c r="D48" i="1"/>
  <c r="C48" i="1"/>
  <c r="C4" i="1" s="1"/>
  <c r="B48" i="1"/>
  <c r="E4" i="1" l="1"/>
  <c r="B4" i="1"/>
  <c r="D4" i="1"/>
  <c r="F4" i="1"/>
  <c r="G4" i="1"/>
</calcChain>
</file>

<file path=xl/sharedStrings.xml><?xml version="1.0" encoding="utf-8"?>
<sst xmlns="http://schemas.openxmlformats.org/spreadsheetml/2006/main" count="1227" uniqueCount="626">
  <si>
    <t>Provincia, comarca indígena, distrito y corregimiento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</si>
  <si>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</si>
  <si>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</si>
  <si>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</si>
  <si>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</si>
  <si>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</si>
  <si>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</si>
  <si>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</si>
  <si>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</si>
  <si>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</si>
  <si>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</si>
  <si>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</si>
  <si>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</si>
  <si>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</si>
  <si>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</si>
  <si>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</si>
  <si>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</si>
  <si>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>En edad productiva</t>
  </si>
  <si>
    <t xml:space="preserve">Plantas 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</si>
  <si>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</si>
  <si>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</si>
  <si>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</si>
  <si>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</si>
  <si>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</si>
  <si>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</si>
  <si>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</si>
  <si>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</si>
  <si>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</si>
  <si>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</si>
  <si>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</si>
  <si>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</si>
  <si>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</si>
  <si>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</si>
  <si>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</si>
  <si>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</si>
  <si>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</si>
  <si>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</si>
  <si>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</si>
  <si>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</si>
  <si>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</si>
  <si>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</si>
  <si>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</si>
  <si>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</si>
  <si>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</si>
  <si>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</si>
  <si>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</si>
  <si>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</si>
  <si>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</si>
  <si>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</si>
  <si>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</si>
  <si>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</si>
  <si>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</si>
  <si>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</si>
  <si>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</si>
  <si>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</si>
  <si>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Cauchero</t>
  </si>
  <si>
    <t xml:space="preserve">      Miraflores</t>
  </si>
  <si>
    <t xml:space="preserve">   Aguadulce</t>
  </si>
  <si>
    <t xml:space="preserve">      El Cristo</t>
  </si>
  <si>
    <t xml:space="preserve">      Pueblos Unidos</t>
  </si>
  <si>
    <t xml:space="preserve">      Virgen del Carmen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</si>
  <si>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</si>
  <si>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</si>
  <si>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</si>
  <si>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</si>
  <si>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</si>
  <si>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</si>
  <si>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</si>
  <si>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</si>
  <si>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</si>
  <si>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</si>
  <si>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</si>
  <si>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</si>
  <si>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</si>
  <si>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</si>
  <si>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</si>
  <si>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</si>
  <si>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</si>
  <si>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</si>
  <si>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</si>
  <si>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</si>
  <si>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</si>
  <si>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</si>
  <si>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</si>
  <si>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</si>
  <si>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</si>
  <si>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</si>
  <si>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</si>
  <si>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</si>
  <si>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</si>
  <si>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</si>
  <si>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</si>
  <si>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</si>
  <si>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</si>
  <si>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</si>
  <si>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</si>
  <si>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</si>
  <si>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</si>
  <si>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</si>
  <si>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</si>
  <si>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</si>
  <si>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</si>
  <si>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</si>
  <si>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</si>
  <si>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</si>
  <si>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</si>
  <si>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</si>
  <si>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</si>
  <si>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</si>
  <si>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</si>
  <si>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</si>
  <si>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</si>
  <si>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</si>
  <si>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</si>
  <si>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</si>
  <si>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</si>
  <si>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</si>
  <si>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</si>
  <si>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</si>
  <si>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</si>
  <si>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</si>
  <si>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</si>
  <si>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</si>
  <si>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</si>
  <si>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</si>
  <si>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</si>
  <si>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</si>
  <si>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</si>
  <si>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</si>
  <si>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</si>
  <si>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</si>
  <si>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</si>
  <si>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</si>
  <si>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</si>
  <si>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</si>
  <si>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</si>
  <si>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</si>
  <si>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</si>
  <si>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</si>
  <si>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</si>
  <si>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</si>
  <si>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</si>
  <si>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</si>
  <si>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</si>
  <si>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</si>
  <si>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</si>
  <si>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</si>
  <si>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</si>
  <si>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</si>
  <si>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</si>
  <si>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</si>
  <si>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</si>
  <si>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</si>
  <si>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</si>
  <si>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</si>
  <si>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</si>
  <si>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</si>
  <si>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</si>
  <si>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</si>
  <si>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</si>
  <si>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</si>
  <si>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</si>
  <si>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</si>
  <si>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</si>
  <si>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Caldera</t>
  </si>
  <si>
    <t xml:space="preserve">      Alto Boquete</t>
  </si>
  <si>
    <t xml:space="preserve">      Jaramillo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</si>
  <si>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</si>
  <si>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</si>
  <si>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</si>
  <si>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</si>
  <si>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</si>
  <si>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</si>
  <si>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Santa Rosa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</si>
  <si>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</si>
  <si>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</si>
  <si>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</si>
  <si>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</si>
  <si>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</si>
  <si>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</si>
  <si>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</si>
  <si>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</si>
  <si>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</si>
  <si>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</si>
  <si>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</si>
  <si>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</si>
  <si>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</si>
  <si>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</si>
  <si>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</si>
  <si>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</si>
  <si>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</si>
  <si>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</si>
  <si>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</si>
  <si>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</si>
  <si>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</si>
  <si>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</si>
  <si>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</si>
  <si>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</si>
  <si>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</si>
  <si>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</si>
  <si>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</si>
  <si>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</si>
  <si>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</si>
  <si>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</si>
  <si>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</si>
  <si>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</si>
  <si>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</si>
  <si>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</si>
  <si>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</si>
  <si>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</si>
  <si>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</si>
  <si>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</si>
  <si>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   Santa Clara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</si>
  <si>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</si>
  <si>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</si>
  <si>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</si>
  <si>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</si>
  <si>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</si>
  <si>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</si>
  <si>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</si>
  <si>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</si>
  <si>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</si>
  <si>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</si>
  <si>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</si>
  <si>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</si>
  <si>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</si>
  <si>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</si>
  <si>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</si>
  <si>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</si>
  <si>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</si>
  <si>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</si>
  <si>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</si>
  <si>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</si>
  <si>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</si>
  <si>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</si>
  <si>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</si>
  <si>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</si>
  <si>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</si>
  <si>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</si>
  <si>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</si>
  <si>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</si>
  <si>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</si>
  <si>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</si>
  <si>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</si>
  <si>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</si>
  <si>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</si>
  <si>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</si>
  <si>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</si>
  <si>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</si>
  <si>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</si>
  <si>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</si>
  <si>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</si>
  <si>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</si>
  <si>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</si>
  <si>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</si>
  <si>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</si>
  <si>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</si>
  <si>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</si>
  <si>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</si>
  <si>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</si>
  <si>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</si>
  <si>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</si>
  <si>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</si>
  <si>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</si>
  <si>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</si>
  <si>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</si>
  <si>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</si>
  <si>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</si>
  <si>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</si>
  <si>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</si>
  <si>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</si>
  <si>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</si>
  <si>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</si>
  <si>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</si>
  <si>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</si>
  <si>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</si>
  <si>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</si>
  <si>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Menchaca</t>
  </si>
  <si>
    <t xml:space="preserve">      Entradero del Castillo</t>
  </si>
  <si>
    <t xml:space="preserve">   Parita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</si>
  <si>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</si>
  <si>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</si>
  <si>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</si>
  <si>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</si>
  <si>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El Pájaro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</si>
  <si>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</si>
  <si>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</si>
  <si>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</si>
  <si>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</si>
  <si>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</si>
  <si>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</si>
  <si>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Los Canelos</t>
  </si>
  <si>
    <t xml:space="preserve">   Guararé</t>
  </si>
  <si>
    <t xml:space="preserve">      El Macano</t>
  </si>
  <si>
    <t xml:space="preserve">      La Enea</t>
  </si>
  <si>
    <t xml:space="preserve">   Las Tablas</t>
  </si>
  <si>
    <t xml:space="preserve">      Bayano</t>
  </si>
  <si>
    <t xml:space="preserve">      El Cocal</t>
  </si>
  <si>
    <t xml:space="preserve">      La Laja</t>
  </si>
  <si>
    <t xml:space="preserve">      Las Palmitas</t>
  </si>
  <si>
    <t xml:space="preserve">      Las Tablas Abajo</t>
  </si>
  <si>
    <t xml:space="preserve">      Sesteadero</t>
  </si>
  <si>
    <t xml:space="preserve">   Los Santos</t>
  </si>
  <si>
    <t xml:space="preserve">      La Colorada</t>
  </si>
  <si>
    <t xml:space="preserve">      La Espigadilla</t>
  </si>
  <si>
    <t xml:space="preserve">      Los Olivos</t>
  </si>
  <si>
    <t xml:space="preserve">      Llano Largo</t>
  </si>
  <si>
    <t xml:space="preserve">      Agua Buena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</si>
  <si>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</si>
  <si>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</si>
  <si>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</si>
  <si>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</si>
  <si>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Espino Amarillo</t>
  </si>
  <si>
    <t xml:space="preserve">      Las Palmas</t>
  </si>
  <si>
    <t xml:space="preserve">      Llano de Piedra</t>
  </si>
  <si>
    <t xml:space="preserve">   Pedasí</t>
  </si>
  <si>
    <t xml:space="preserve">      Purio</t>
  </si>
  <si>
    <t xml:space="preserve">   Pocrí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</si>
  <si>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</si>
  <si>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</si>
  <si>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</si>
  <si>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</si>
  <si>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</si>
  <si>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Cortezo</t>
  </si>
  <si>
    <t xml:space="preserve">      Flores</t>
  </si>
  <si>
    <t xml:space="preserve">      Guánico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</si>
  <si>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</si>
  <si>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</si>
  <si>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</si>
  <si>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</si>
  <si>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Tortí</t>
  </si>
  <si>
    <t xml:space="preserve">   Chimán</t>
  </si>
  <si>
    <t xml:space="preserve">      Brujas</t>
  </si>
  <si>
    <t xml:space="preserve">      Unión Santeña</t>
  </si>
  <si>
    <t xml:space="preserve">   Panamá</t>
  </si>
  <si>
    <t xml:space="preserve">      Betania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</si>
  <si>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</si>
  <si>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</si>
  <si>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</si>
  <si>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</si>
  <si>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</si>
  <si>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</si>
  <si>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</si>
  <si>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</si>
  <si>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</si>
  <si>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</si>
  <si>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</si>
  <si>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</si>
  <si>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San Miguelito</t>
  </si>
  <si>
    <t xml:space="preserve">      Belisario Porras</t>
  </si>
  <si>
    <t xml:space="preserve">      Arnulfo Arias</t>
  </si>
  <si>
    <t xml:space="preserve">      Belisario Frías</t>
  </si>
  <si>
    <t xml:space="preserve">      Rufina Alfaro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</si>
  <si>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</si>
  <si>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</si>
  <si>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</si>
  <si>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</si>
  <si>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</si>
  <si>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</si>
  <si>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</si>
  <si>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</si>
  <si>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</si>
  <si>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</si>
  <si>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</si>
  <si>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</si>
  <si>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</si>
  <si>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</si>
  <si>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El Cacao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</si>
  <si>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</si>
  <si>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</si>
  <si>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</si>
  <si>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</si>
  <si>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</si>
  <si>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</si>
  <si>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</si>
  <si>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</si>
  <si>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</si>
  <si>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</si>
  <si>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</si>
  <si>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</si>
  <si>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</si>
  <si>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</si>
  <si>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</si>
  <si>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</si>
  <si>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</si>
  <si>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</si>
  <si>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</si>
  <si>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</si>
  <si>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</si>
  <si>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</si>
  <si>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</si>
  <si>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</si>
  <si>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</si>
  <si>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</si>
  <si>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</si>
  <si>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</si>
  <si>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</si>
  <si>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</si>
  <si>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</si>
  <si>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</si>
  <si>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</si>
  <si>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</si>
  <si>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</si>
  <si>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Los Llanitos</t>
  </si>
  <si>
    <t xml:space="preserve">      San José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</si>
  <si>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</si>
  <si>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</si>
  <si>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</si>
  <si>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</si>
  <si>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</si>
  <si>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</si>
  <si>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Chitra</t>
  </si>
  <si>
    <t xml:space="preserve">      El Cocla</t>
  </si>
  <si>
    <t xml:space="preserve">      La Raya de Calobre</t>
  </si>
  <si>
    <t xml:space="preserve">      La Yeguada</t>
  </si>
  <si>
    <t xml:space="preserve">      Las Guías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</si>
  <si>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</si>
  <si>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</si>
  <si>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</si>
  <si>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</si>
  <si>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</si>
  <si>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</si>
  <si>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   Las Cruces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</si>
  <si>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</si>
  <si>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</si>
  <si>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</si>
  <si>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</si>
  <si>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</si>
  <si>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</si>
  <si>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</si>
  <si>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</si>
  <si>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</si>
  <si>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El Rincón</t>
  </si>
  <si>
    <t xml:space="preserve">      Lolá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</si>
  <si>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</si>
  <si>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</si>
  <si>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</si>
  <si>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</si>
  <si>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</si>
  <si>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</si>
  <si>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Pilón</t>
  </si>
  <si>
    <t xml:space="preserve">      Costa Hermosa</t>
  </si>
  <si>
    <t xml:space="preserve">      Unión del Norte</t>
  </si>
  <si>
    <t xml:space="preserve">   Río de Jesús</t>
  </si>
  <si>
    <t xml:space="preserve">      Los Castillos</t>
  </si>
  <si>
    <t xml:space="preserve">      Utirá</t>
  </si>
  <si>
    <t xml:space="preserve">      Catorce de Noviembre</t>
  </si>
  <si>
    <t xml:space="preserve">   San Francisco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</si>
  <si>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</si>
  <si>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</si>
  <si>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</si>
  <si>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</si>
  <si>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</si>
  <si>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</si>
  <si>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</si>
  <si>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</si>
  <si>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</si>
  <si>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</si>
  <si>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</si>
  <si>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</si>
  <si>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</si>
  <si>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</si>
  <si>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</si>
  <si>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</si>
  <si>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</si>
  <si>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</si>
  <si>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</si>
  <si>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</si>
  <si>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</si>
  <si>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</si>
  <si>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</si>
  <si>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</si>
  <si>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</si>
  <si>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</si>
  <si>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</si>
  <si>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</si>
  <si>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</si>
  <si>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</si>
  <si>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</si>
  <si>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</si>
  <si>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</si>
  <si>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</si>
  <si>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</si>
  <si>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</si>
  <si>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</si>
  <si>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</si>
  <si>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</si>
  <si>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</si>
  <si>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</si>
  <si>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</si>
  <si>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</si>
  <si>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</si>
  <si>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</si>
  <si>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</si>
  <si>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</si>
  <si>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</si>
  <si>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</si>
  <si>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</si>
  <si>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</si>
  <si>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</si>
  <si>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</si>
  <si>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</si>
  <si>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</si>
  <si>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</si>
  <si>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</si>
  <si>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</si>
  <si>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</si>
  <si>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Puerco</t>
  </si>
  <si>
    <t xml:space="preserve">      Maraca</t>
  </si>
  <si>
    <t xml:space="preserve">      Nibra</t>
  </si>
  <si>
    <t xml:space="preserve">      Sitio Prado</t>
  </si>
  <si>
    <t xml:space="preserve">      Ümani</t>
  </si>
  <si>
    <t xml:space="preserve">      Dikeri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</si>
  <si>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</si>
  <si>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</si>
  <si>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</si>
  <si>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</si>
  <si>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</si>
  <si>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</si>
  <si>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</si>
  <si>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</si>
  <si>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Alto de Jesús</t>
  </si>
  <si>
    <t xml:space="preserve">      Cerro Pelado</t>
  </si>
  <si>
    <t xml:space="preserve">      El Bale</t>
  </si>
  <si>
    <t xml:space="preserve">      El Piro</t>
  </si>
  <si>
    <t xml:space="preserve">      El Peñón</t>
  </si>
  <si>
    <t xml:space="preserve">   Kankintú</t>
  </si>
  <si>
    <t xml:space="preserve">      Kankintú</t>
  </si>
  <si>
    <t xml:space="preserve">      Mününi</t>
  </si>
  <si>
    <t xml:space="preserve">      Piedra Roja</t>
  </si>
  <si>
    <t xml:space="preserve">      Calante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</si>
  <si>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</si>
  <si>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</si>
  <si>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</si>
  <si>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</si>
  <si>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</si>
  <si>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</si>
  <si>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</si>
  <si>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</si>
  <si>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</si>
  <si>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</si>
  <si>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>Cuadro 21.  EXPLOTACIONES, NÚMERO DE PLANTAS, SUPERFICIE, COSECHA DE MAMÓN CHINO EN LA REPÚBLICA, SEGÚN PROVINCIA, COMARCA INDÍGENA, DISTRITO Y CORREGIMIENTO: AÑO AGRÍCOLA 2023/24</t>
  </si>
  <si>
    <t xml:space="preserve">      Santa Catalina o Calovébora</t>
  </si>
  <si>
    <t xml:space="preserve">      Alto Bilingüe</t>
  </si>
  <si>
    <t xml:space="preserve">      San Pedrito</t>
  </si>
  <si>
    <t xml:space="preserve">      Valle Bonito</t>
  </si>
  <si>
    <t xml:space="preserve">      El Piro No.2</t>
  </si>
  <si>
    <t>-   Cantidad nula o cero.</t>
  </si>
  <si>
    <t xml:space="preserve">      Amelia Denis de Icaza</t>
  </si>
  <si>
    <t>0  Cuando la cantidad es menor a la mitad de unidad o fracción decimal adoptada, para la expresión del dato.</t>
  </si>
  <si>
    <t>Explotaciones</t>
  </si>
  <si>
    <t>NOTA: Las provincias, comarcas indígenas, distritos y corregimientos que no registraron aportación, no fueron incluidos en el cuadro.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</si>
  <si>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</si>
  <si>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</si>
  <si>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</si>
  <si>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</si>
  <si>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</si>
  <si>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</si>
  <si>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</si>
  <si>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</si>
  <si>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</si>
  <si>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</si>
  <si>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</si>
  <si>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</si>
  <si>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</si>
  <si>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</si>
  <si>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</si>
  <si>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</si>
  <si>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</si>
  <si>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</si>
  <si>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</si>
  <si>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</si>
  <si>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</si>
  <si>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</si>
  <si>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</si>
  <si>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</si>
  <si>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</si>
  <si>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</si>
  <si>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</si>
  <si>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</si>
  <si>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</si>
  <si>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</si>
  <si>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</si>
  <si>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</si>
  <si>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</si>
  <si>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</si>
  <si>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</si>
  <si>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</si>
  <si>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</si>
  <si>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</si>
  <si>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</si>
  <si>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</si>
  <si>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</si>
  <si>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</si>
  <si>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</si>
  <si>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</si>
  <si>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</si>
  <si>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</si>
  <si>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</si>
  <si>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</si>
  <si>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</si>
  <si>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</si>
  <si>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</si>
  <si>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</si>
  <si>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</si>
  <si>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</si>
  <si>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</si>
  <si>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</si>
  <si>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</si>
  <si>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</si>
  <si>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</si>
  <si>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</si>
  <si>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</si>
  <si>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</si>
  <si>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</si>
  <si>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</si>
  <si>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>TOTAL</t>
  </si>
  <si>
    <t>Panamá Oeste</t>
  </si>
  <si>
    <t xml:space="preserve">      Chepo (cabecera)</t>
  </si>
  <si>
    <t xml:space="preserve">      Comarca Kuna de Madungandí</t>
  </si>
  <si>
    <t xml:space="preserve">      Gatú o Gatucito</t>
  </si>
  <si>
    <t xml:space="preserve">      Coclé del Norte</t>
  </si>
  <si>
    <t xml:space="preserve">      Aserrío de  Gariché</t>
  </si>
  <si>
    <t>Cosecha (En racimos)</t>
  </si>
  <si>
    <t>Superficie total
 (En hectáreas)</t>
  </si>
  <si>
    <t xml:space="preserve">   Santa Catalina o Calovébora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</si>
</sst>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/>
    <xf numFmtId="0" fontId="6" fillId="3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165" fontId="5" fillId="2" borderId="1" xfId="1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165" fontId="5" fillId="2" borderId="12" xfId="1" applyNumberFormat="1" applyFont="1" applyFill="1" applyBorder="1" applyAlignment="1">
      <alignment horizontal="right" vertical="center" wrapText="1"/>
    </xf>
    <xf numFmtId="165" fontId="4" fillId="2" borderId="9" xfId="1" applyNumberFormat="1" applyFont="1" applyFill="1" applyBorder="1" applyAlignment="1">
      <alignment horizontal="right" vertical="center" wrapText="1"/>
    </xf>
    <xf numFmtId="165" fontId="5" fillId="2" borderId="9" xfId="1" applyNumberFormat="1" applyFont="1" applyFill="1" applyBorder="1" applyAlignment="1">
      <alignment horizontal="right" vertical="center" wrapText="1"/>
    </xf>
    <xf numFmtId="165" fontId="5" fillId="2" borderId="13" xfId="1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64" fontId="5" fillId="2" borderId="12" xfId="1" applyNumberFormat="1" applyFont="1" applyFill="1" applyBorder="1" applyAlignment="1">
      <alignment horizontal="righ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49" fontId="3" fillId="2" borderId="11" xfId="0" applyNumberFormat="1" applyFont="1" applyFill="1" applyBorder="1" applyAlignment="1">
      <alignment vertical="center"/>
    </xf>
    <xf numFmtId="49" fontId="2" fillId="2" borderId="0" xfId="0" applyNumberFormat="1" applyFont="1" applyFill="1"/>
    <xf numFmtId="165" fontId="4" fillId="2" borderId="7" xfId="1" applyNumberFormat="1" applyFont="1" applyFill="1" applyBorder="1" applyAlignment="1">
      <alignment horizontal="right" vertical="center" wrapText="1"/>
    </xf>
    <xf numFmtId="164" fontId="4" fillId="2" borderId="7" xfId="1" applyNumberFormat="1" applyFont="1" applyFill="1" applyBorder="1" applyAlignment="1">
      <alignment horizontal="right" vertical="center" wrapText="1"/>
    </xf>
    <xf numFmtId="165" fontId="4" fillId="2" borderId="8" xfId="1" applyNumberFormat="1" applyFont="1" applyFill="1" applyBorder="1" applyAlignment="1">
      <alignment horizontal="right" vertical="center" wrapText="1"/>
    </xf>
    <xf numFmtId="49" fontId="2" fillId="2" borderId="0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3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4.5703125" style="1" customWidth="1"/>
    <col min="2" max="8" width="11.140625" style="1" customWidth="1"/>
    <col min="9" max="9" width="9.140625" style="15"/>
    <col min="10" max="16384" width="9.140625" style="1"/>
  </cols>
  <sheetData>
    <row r="1" spans="1:8" ht="60" customHeight="1" x14ac:dyDescent="0.2">
      <c r="A1" s="26" t="s">
        <v>541</v>
      </c>
      <c r="B1" s="26"/>
      <c r="C1" s="26"/>
      <c r="D1" s="26"/>
      <c r="E1" s="26"/>
      <c r="F1" s="26"/>
      <c r="G1" s="26"/>
      <c r="H1" s="26"/>
    </row>
    <row r="2" spans="1:8" ht="30" customHeight="1" x14ac:dyDescent="0.2">
      <c r="A2" s="24" t="s">
        <v>0</v>
      </c>
      <c r="B2" s="27" t="s">
        <v>550</v>
      </c>
      <c r="C2" s="27"/>
      <c r="D2" s="27"/>
      <c r="E2" s="27" t="s">
        <v>18</v>
      </c>
      <c r="F2" s="27"/>
      <c r="G2" s="27" t="s">
        <v>624</v>
      </c>
      <c r="H2" s="29" t="s">
        <v>623</v>
      </c>
    </row>
    <row r="3" spans="1:8" ht="39.950000000000003" customHeight="1" x14ac:dyDescent="0.2">
      <c r="A3" s="25"/>
      <c r="B3" s="2" t="s">
        <v>1</v>
      </c>
      <c r="C3" s="2" t="s">
        <v>2</v>
      </c>
      <c r="D3" s="2" t="s">
        <v>3</v>
      </c>
      <c r="E3" s="2" t="s">
        <v>1</v>
      </c>
      <c r="F3" s="2" t="s">
        <v>17</v>
      </c>
      <c r="G3" s="28"/>
      <c r="H3" s="24"/>
    </row>
    <row r="4" spans="1:8" ht="21" customHeight="1" x14ac:dyDescent="0.2">
      <c r="A4" s="3" t="s">
        <v>616</v>
      </c>
      <c r="B4" s="20">
        <f t="shared" ref="B4:G4" si="0">+B5+B48+B101+B144+B253+B280+B327+B371+B404+B466+B571+B577+B585</f>
        <v>17825</v>
      </c>
      <c r="C4" s="20">
        <f>+C5+C48+C101+C144+C253+C280+C327+C371+C404+C466+C577+C585</f>
        <v>689</v>
      </c>
      <c r="D4" s="20">
        <f t="shared" si="0"/>
        <v>17136</v>
      </c>
      <c r="E4" s="20">
        <f t="shared" si="0"/>
        <v>62664.000000000007</v>
      </c>
      <c r="F4" s="20">
        <f t="shared" si="0"/>
        <v>35465</v>
      </c>
      <c r="G4" s="21">
        <f t="shared" si="0"/>
        <v>410.6282760420001</v>
      </c>
      <c r="H4" s="22">
        <f>+H5+H48+H101+H144+H253+H280+H327+H371+H404+H466+H571+H577+H585</f>
        <v>867590.88031249994</v>
      </c>
    </row>
    <row r="5" spans="1:8" ht="21" customHeight="1" x14ac:dyDescent="0.2">
      <c r="A5" s="4" t="s">
        <v>7</v>
      </c>
      <c r="B5" s="5">
        <f t="shared" ref="B5:H5" si="1">+B6+B13+B32+B39</f>
        <v>998</v>
      </c>
      <c r="C5" s="5">
        <f>+C13+C32+C39</f>
        <v>26</v>
      </c>
      <c r="D5" s="5">
        <f t="shared" si="1"/>
        <v>972</v>
      </c>
      <c r="E5" s="5">
        <f t="shared" si="1"/>
        <v>3478</v>
      </c>
      <c r="F5" s="5">
        <f t="shared" si="1"/>
        <v>1531</v>
      </c>
      <c r="G5" s="12">
        <f t="shared" si="1"/>
        <v>23.568420892000006</v>
      </c>
      <c r="H5" s="9">
        <f t="shared" si="1"/>
        <v>32000.533335</v>
      </c>
    </row>
    <row r="6" spans="1:8" ht="21" customHeight="1" x14ac:dyDescent="0.2">
      <c r="A6" s="4" t="s">
        <v>19</v>
      </c>
      <c r="B6" s="5">
        <v>58</v>
      </c>
      <c r="C6" s="5" t="s">
        <v>16</v>
      </c>
      <c r="D6" s="5">
        <v>58</v>
      </c>
      <c r="E6" s="5">
        <v>270.00000000000006</v>
      </c>
      <c r="F6" s="5">
        <v>130</v>
      </c>
      <c r="G6" s="12">
        <v>1.7618420989999999</v>
      </c>
      <c r="H6" s="9">
        <v>644.08333374999995</v>
      </c>
    </row>
    <row r="7" spans="1:8" ht="15" customHeight="1" x14ac:dyDescent="0.2">
      <c r="A7" s="4" t="s">
        <v>552</v>
      </c>
      <c r="B7" s="6">
        <v>3</v>
      </c>
      <c r="C7" s="6" t="s">
        <v>16</v>
      </c>
      <c r="D7" s="6">
        <v>3</v>
      </c>
      <c r="E7" s="6">
        <v>7</v>
      </c>
      <c r="F7" s="6">
        <v>2</v>
      </c>
      <c r="G7" s="13">
        <v>3.9999999999999994E-2</v>
      </c>
      <c r="H7" s="10">
        <v>60</v>
      </c>
    </row>
    <row r="8" spans="1:8" ht="15" customHeight="1" x14ac:dyDescent="0.2">
      <c r="A8" s="4" t="s">
        <v>20</v>
      </c>
      <c r="B8" s="6">
        <v>9</v>
      </c>
      <c r="C8" s="6" t="s">
        <v>16</v>
      </c>
      <c r="D8" s="6">
        <v>9</v>
      </c>
      <c r="E8" s="6">
        <v>29</v>
      </c>
      <c r="F8" s="6">
        <v>12</v>
      </c>
      <c r="G8" s="13">
        <v>0.19315789400000002</v>
      </c>
      <c r="H8" s="10">
        <v>3.2500000000000004</v>
      </c>
    </row>
    <row r="9" spans="1:8" ht="15" customHeight="1" x14ac:dyDescent="0.2">
      <c r="A9" s="4" t="s">
        <v>21</v>
      </c>
      <c r="B9" s="6">
        <v>3</v>
      </c>
      <c r="C9" s="6" t="s">
        <v>16</v>
      </c>
      <c r="D9" s="6">
        <v>3</v>
      </c>
      <c r="E9" s="6">
        <v>17</v>
      </c>
      <c r="F9" s="6">
        <v>6</v>
      </c>
      <c r="G9" s="13">
        <v>0.12</v>
      </c>
      <c r="H9" s="10">
        <v>206</v>
      </c>
    </row>
    <row r="10" spans="1:8" ht="15" customHeight="1" x14ac:dyDescent="0.2">
      <c r="A10" s="4" t="s">
        <v>22</v>
      </c>
      <c r="B10" s="6">
        <v>30</v>
      </c>
      <c r="C10" s="6" t="s">
        <v>16</v>
      </c>
      <c r="D10" s="6">
        <v>30</v>
      </c>
      <c r="E10" s="6">
        <v>121.00000000000003</v>
      </c>
      <c r="F10" s="6">
        <v>73</v>
      </c>
      <c r="G10" s="13">
        <v>0.78578946999999999</v>
      </c>
      <c r="H10" s="10">
        <v>294.66666624999999</v>
      </c>
    </row>
    <row r="11" spans="1:8" ht="15" customHeight="1" x14ac:dyDescent="0.2">
      <c r="A11" s="4" t="s">
        <v>23</v>
      </c>
      <c r="B11" s="6">
        <v>9</v>
      </c>
      <c r="C11" s="6" t="s">
        <v>16</v>
      </c>
      <c r="D11" s="6">
        <v>9</v>
      </c>
      <c r="E11" s="6">
        <v>35</v>
      </c>
      <c r="F11" s="6">
        <v>6</v>
      </c>
      <c r="G11" s="13">
        <v>0.22289473500000001</v>
      </c>
      <c r="H11" s="10">
        <v>1.8333337500000002</v>
      </c>
    </row>
    <row r="12" spans="1:8" ht="15" customHeight="1" x14ac:dyDescent="0.2">
      <c r="A12" s="4" t="s">
        <v>24</v>
      </c>
      <c r="B12" s="6">
        <v>4</v>
      </c>
      <c r="C12" s="6" t="s">
        <v>16</v>
      </c>
      <c r="D12" s="6">
        <v>4</v>
      </c>
      <c r="E12" s="6">
        <v>60.999999999999993</v>
      </c>
      <c r="F12" s="6">
        <v>30.999999999999996</v>
      </c>
      <c r="G12" s="13">
        <v>0.4</v>
      </c>
      <c r="H12" s="10">
        <v>78.333333750000008</v>
      </c>
    </row>
    <row r="13" spans="1:8" ht="21" customHeight="1" x14ac:dyDescent="0.2">
      <c r="A13" s="4" t="s">
        <v>25</v>
      </c>
      <c r="B13" s="5">
        <f t="shared" ref="B13:H13" si="2">SUM(B14:B31)</f>
        <v>656</v>
      </c>
      <c r="C13" s="5">
        <f t="shared" si="2"/>
        <v>21</v>
      </c>
      <c r="D13" s="5">
        <f t="shared" si="2"/>
        <v>635</v>
      </c>
      <c r="E13" s="5">
        <f t="shared" si="2"/>
        <v>1764.9999999999998</v>
      </c>
      <c r="F13" s="5">
        <f t="shared" si="2"/>
        <v>948</v>
      </c>
      <c r="G13" s="12">
        <f t="shared" si="2"/>
        <v>12.425263040000003</v>
      </c>
      <c r="H13" s="9">
        <f t="shared" si="2"/>
        <v>19441.625001249999</v>
      </c>
    </row>
    <row r="14" spans="1:8" ht="15" customHeight="1" x14ac:dyDescent="0.2">
      <c r="A14" s="4" t="s">
        <v>553</v>
      </c>
      <c r="B14" s="6">
        <v>17</v>
      </c>
      <c r="C14" s="6" t="s">
        <v>16</v>
      </c>
      <c r="D14" s="6">
        <v>17</v>
      </c>
      <c r="E14" s="6">
        <v>22.000000000000004</v>
      </c>
      <c r="F14" s="6">
        <v>7</v>
      </c>
      <c r="G14" s="13">
        <v>0.13868420500000003</v>
      </c>
      <c r="H14" s="10">
        <v>38.083333750000001</v>
      </c>
    </row>
    <row r="15" spans="1:8" ht="15" customHeight="1" x14ac:dyDescent="0.2">
      <c r="A15" s="4" t="s">
        <v>26</v>
      </c>
      <c r="B15" s="6">
        <v>98</v>
      </c>
      <c r="C15" s="6" t="s">
        <v>16</v>
      </c>
      <c r="D15" s="6">
        <v>98</v>
      </c>
      <c r="E15" s="6">
        <v>202.99999999999997</v>
      </c>
      <c r="F15" s="6">
        <v>111.00000000000003</v>
      </c>
      <c r="G15" s="13">
        <v>1.2921052440000003</v>
      </c>
      <c r="H15" s="10">
        <v>4001.7083325000017</v>
      </c>
    </row>
    <row r="16" spans="1:8" ht="15" customHeight="1" x14ac:dyDescent="0.2">
      <c r="A16" s="4" t="s">
        <v>27</v>
      </c>
      <c r="B16" s="6">
        <v>55</v>
      </c>
      <c r="C16" s="6">
        <v>4</v>
      </c>
      <c r="D16" s="6">
        <v>51</v>
      </c>
      <c r="E16" s="6">
        <v>272.99999999999994</v>
      </c>
      <c r="F16" s="6">
        <v>155</v>
      </c>
      <c r="G16" s="13">
        <v>1.7789473640000002</v>
      </c>
      <c r="H16" s="10">
        <v>3049.75000125</v>
      </c>
    </row>
    <row r="17" spans="1:8" ht="15" customHeight="1" x14ac:dyDescent="0.2">
      <c r="A17" s="4" t="s">
        <v>28</v>
      </c>
      <c r="B17" s="6">
        <v>46</v>
      </c>
      <c r="C17" s="6" t="s">
        <v>16</v>
      </c>
      <c r="D17" s="6">
        <v>46</v>
      </c>
      <c r="E17" s="6">
        <v>110.99999999999996</v>
      </c>
      <c r="F17" s="6">
        <v>64.999999999999986</v>
      </c>
      <c r="G17" s="13">
        <v>0.69131578099999991</v>
      </c>
      <c r="H17" s="10">
        <v>3048.2083312500008</v>
      </c>
    </row>
    <row r="18" spans="1:8" ht="15" customHeight="1" x14ac:dyDescent="0.2">
      <c r="A18" s="4" t="s">
        <v>29</v>
      </c>
      <c r="B18" s="6">
        <v>4</v>
      </c>
      <c r="C18" s="6" t="s">
        <v>16</v>
      </c>
      <c r="D18" s="6">
        <v>4</v>
      </c>
      <c r="E18" s="6">
        <v>39</v>
      </c>
      <c r="F18" s="6">
        <v>39</v>
      </c>
      <c r="G18" s="13">
        <v>0.256578947</v>
      </c>
      <c r="H18" s="10">
        <v>25.041666249999999</v>
      </c>
    </row>
    <row r="19" spans="1:8" ht="15" customHeight="1" x14ac:dyDescent="0.2">
      <c r="A19" s="4" t="s">
        <v>30</v>
      </c>
      <c r="B19" s="6">
        <v>44</v>
      </c>
      <c r="C19" s="6" t="s">
        <v>16</v>
      </c>
      <c r="D19" s="6">
        <v>44</v>
      </c>
      <c r="E19" s="6">
        <v>148</v>
      </c>
      <c r="F19" s="6">
        <v>57.999999999999986</v>
      </c>
      <c r="G19" s="13">
        <v>0.95868420500000018</v>
      </c>
      <c r="H19" s="10">
        <v>503.18333250000001</v>
      </c>
    </row>
    <row r="20" spans="1:8" ht="15" customHeight="1" x14ac:dyDescent="0.2">
      <c r="A20" s="4" t="s">
        <v>31</v>
      </c>
      <c r="B20" s="6">
        <v>11</v>
      </c>
      <c r="C20" s="6" t="s">
        <v>16</v>
      </c>
      <c r="D20" s="6">
        <v>11</v>
      </c>
      <c r="E20" s="6">
        <v>57.000000000000007</v>
      </c>
      <c r="F20" s="6">
        <v>9</v>
      </c>
      <c r="G20" s="13">
        <v>0.37</v>
      </c>
      <c r="H20" s="10">
        <v>64.166666249999992</v>
      </c>
    </row>
    <row r="21" spans="1:8" ht="15" customHeight="1" x14ac:dyDescent="0.2">
      <c r="A21" s="4" t="s">
        <v>32</v>
      </c>
      <c r="B21" s="6">
        <v>2</v>
      </c>
      <c r="C21" s="6" t="s">
        <v>16</v>
      </c>
      <c r="D21" s="6">
        <v>2</v>
      </c>
      <c r="E21" s="6">
        <v>10</v>
      </c>
      <c r="F21" s="6" t="s">
        <v>16</v>
      </c>
      <c r="G21" s="13">
        <v>0.06</v>
      </c>
      <c r="H21" s="10" t="s">
        <v>16</v>
      </c>
    </row>
    <row r="22" spans="1:8" ht="15" customHeight="1" x14ac:dyDescent="0.2">
      <c r="A22" s="4" t="s">
        <v>33</v>
      </c>
      <c r="B22" s="6">
        <v>29</v>
      </c>
      <c r="C22" s="6" t="s">
        <v>16</v>
      </c>
      <c r="D22" s="6">
        <v>29</v>
      </c>
      <c r="E22" s="6">
        <v>45</v>
      </c>
      <c r="F22" s="6">
        <v>22.999999999999996</v>
      </c>
      <c r="G22" s="13">
        <v>0.28499999299999995</v>
      </c>
      <c r="H22" s="10">
        <v>21.108335</v>
      </c>
    </row>
    <row r="23" spans="1:8" ht="15" customHeight="1" x14ac:dyDescent="0.2">
      <c r="A23" s="4" t="s">
        <v>34</v>
      </c>
      <c r="B23" s="6">
        <v>94</v>
      </c>
      <c r="C23" s="6">
        <v>4</v>
      </c>
      <c r="D23" s="6">
        <v>90</v>
      </c>
      <c r="E23" s="6">
        <v>218.99999999999997</v>
      </c>
      <c r="F23" s="6">
        <v>125.00000000000006</v>
      </c>
      <c r="G23" s="13">
        <v>1.3694736680000004</v>
      </c>
      <c r="H23" s="10">
        <v>2284.958332499999</v>
      </c>
    </row>
    <row r="24" spans="1:8" ht="15" customHeight="1" x14ac:dyDescent="0.2">
      <c r="A24" s="4" t="s">
        <v>35</v>
      </c>
      <c r="B24" s="6">
        <v>7</v>
      </c>
      <c r="C24" s="6" t="s">
        <v>16</v>
      </c>
      <c r="D24" s="6">
        <v>7</v>
      </c>
      <c r="E24" s="6">
        <v>13</v>
      </c>
      <c r="F24" s="6">
        <v>2</v>
      </c>
      <c r="G24" s="13">
        <v>8.2894734999999997E-2</v>
      </c>
      <c r="H24" s="10">
        <v>10.41666625</v>
      </c>
    </row>
    <row r="25" spans="1:8" ht="15" customHeight="1" x14ac:dyDescent="0.2">
      <c r="A25" s="4" t="s">
        <v>36</v>
      </c>
      <c r="B25" s="6">
        <v>58</v>
      </c>
      <c r="C25" s="6">
        <v>9</v>
      </c>
      <c r="D25" s="6">
        <v>49</v>
      </c>
      <c r="E25" s="6">
        <v>94.000000000000014</v>
      </c>
      <c r="F25" s="6">
        <v>43</v>
      </c>
      <c r="G25" s="13">
        <v>0.85973682700000076</v>
      </c>
      <c r="H25" s="10">
        <v>1286.4583337499996</v>
      </c>
    </row>
    <row r="26" spans="1:8" ht="15" customHeight="1" x14ac:dyDescent="0.2">
      <c r="A26" s="4" t="s">
        <v>37</v>
      </c>
      <c r="B26" s="6">
        <v>43</v>
      </c>
      <c r="C26" s="6" t="s">
        <v>16</v>
      </c>
      <c r="D26" s="6">
        <v>43</v>
      </c>
      <c r="E26" s="6">
        <v>94.000000000000014</v>
      </c>
      <c r="F26" s="6">
        <v>63.000000000000007</v>
      </c>
      <c r="G26" s="13">
        <v>0.6110526220000001</v>
      </c>
      <c r="H26" s="10">
        <v>1890.2499999999995</v>
      </c>
    </row>
    <row r="27" spans="1:8" ht="15" customHeight="1" x14ac:dyDescent="0.2">
      <c r="A27" s="4" t="s">
        <v>38</v>
      </c>
      <c r="B27" s="6">
        <v>24</v>
      </c>
      <c r="C27" s="6" t="s">
        <v>16</v>
      </c>
      <c r="D27" s="6">
        <v>24</v>
      </c>
      <c r="E27" s="6">
        <v>44</v>
      </c>
      <c r="F27" s="6">
        <v>16</v>
      </c>
      <c r="G27" s="13">
        <v>0.26552631100000001</v>
      </c>
      <c r="H27" s="10">
        <v>16.333333750000001</v>
      </c>
    </row>
    <row r="28" spans="1:8" ht="15" customHeight="1" x14ac:dyDescent="0.2">
      <c r="A28" s="4" t="s">
        <v>39</v>
      </c>
      <c r="B28" s="6">
        <v>29</v>
      </c>
      <c r="C28" s="6">
        <v>4</v>
      </c>
      <c r="D28" s="6">
        <v>25</v>
      </c>
      <c r="E28" s="6">
        <v>140</v>
      </c>
      <c r="F28" s="6">
        <v>83</v>
      </c>
      <c r="G28" s="13">
        <v>1.7957894700000001</v>
      </c>
      <c r="H28" s="10">
        <v>2841.6666675000001</v>
      </c>
    </row>
    <row r="29" spans="1:8" ht="15" customHeight="1" x14ac:dyDescent="0.2">
      <c r="A29" s="4" t="s">
        <v>40</v>
      </c>
      <c r="B29" s="6">
        <v>54</v>
      </c>
      <c r="C29" s="6" t="s">
        <v>16</v>
      </c>
      <c r="D29" s="6">
        <v>54</v>
      </c>
      <c r="E29" s="6">
        <v>147</v>
      </c>
      <c r="F29" s="6">
        <v>74</v>
      </c>
      <c r="G29" s="13">
        <v>0.95421051600000029</v>
      </c>
      <c r="H29" s="10">
        <v>126.50000249999999</v>
      </c>
    </row>
    <row r="30" spans="1:8" ht="15" customHeight="1" x14ac:dyDescent="0.2">
      <c r="A30" s="4" t="s">
        <v>41</v>
      </c>
      <c r="B30" s="6">
        <v>7</v>
      </c>
      <c r="C30" s="6" t="s">
        <v>16</v>
      </c>
      <c r="D30" s="6">
        <v>7</v>
      </c>
      <c r="E30" s="6">
        <v>12</v>
      </c>
      <c r="F30" s="6">
        <v>5</v>
      </c>
      <c r="G30" s="13">
        <v>7.6315788000000009E-2</v>
      </c>
      <c r="H30" s="10">
        <v>207.54166624999993</v>
      </c>
    </row>
    <row r="31" spans="1:8" ht="15" customHeight="1" x14ac:dyDescent="0.2">
      <c r="A31" s="4" t="s">
        <v>42</v>
      </c>
      <c r="B31" s="6">
        <v>34</v>
      </c>
      <c r="C31" s="6" t="s">
        <v>16</v>
      </c>
      <c r="D31" s="6">
        <v>34</v>
      </c>
      <c r="E31" s="6">
        <v>94.000000000000014</v>
      </c>
      <c r="F31" s="6">
        <v>70.000000000000014</v>
      </c>
      <c r="G31" s="13">
        <v>0.57894736399999991</v>
      </c>
      <c r="H31" s="10">
        <v>26.250000000000004</v>
      </c>
    </row>
    <row r="32" spans="1:8" ht="21" customHeight="1" x14ac:dyDescent="0.2">
      <c r="A32" s="4" t="s">
        <v>43</v>
      </c>
      <c r="B32" s="5">
        <f t="shared" ref="B32:H32" si="3">SUM(B33:B38)</f>
        <v>145</v>
      </c>
      <c r="C32" s="5">
        <f t="shared" si="3"/>
        <v>2</v>
      </c>
      <c r="D32" s="5">
        <f t="shared" si="3"/>
        <v>143</v>
      </c>
      <c r="E32" s="5">
        <f t="shared" si="3"/>
        <v>804</v>
      </c>
      <c r="F32" s="5">
        <f t="shared" si="3"/>
        <v>220</v>
      </c>
      <c r="G32" s="12">
        <f t="shared" si="3"/>
        <v>5.2189473499999997</v>
      </c>
      <c r="H32" s="9">
        <f t="shared" si="3"/>
        <v>4254.6750000000002</v>
      </c>
    </row>
    <row r="33" spans="1:8" ht="15" customHeight="1" x14ac:dyDescent="0.2">
      <c r="A33" s="4" t="s">
        <v>554</v>
      </c>
      <c r="B33" s="6">
        <v>16</v>
      </c>
      <c r="C33" s="6" t="s">
        <v>16</v>
      </c>
      <c r="D33" s="6">
        <v>16</v>
      </c>
      <c r="E33" s="6">
        <v>38</v>
      </c>
      <c r="F33" s="6">
        <v>13</v>
      </c>
      <c r="G33" s="13">
        <v>0.24605262899999999</v>
      </c>
      <c r="H33" s="10">
        <v>58.083333750000001</v>
      </c>
    </row>
    <row r="34" spans="1:8" ht="15" customHeight="1" x14ac:dyDescent="0.2">
      <c r="A34" s="4" t="s">
        <v>44</v>
      </c>
      <c r="B34" s="6">
        <v>4</v>
      </c>
      <c r="C34" s="6" t="s">
        <v>16</v>
      </c>
      <c r="D34" s="6">
        <v>4</v>
      </c>
      <c r="E34" s="6">
        <v>135</v>
      </c>
      <c r="F34" s="6">
        <v>10</v>
      </c>
      <c r="G34" s="13">
        <v>0.88</v>
      </c>
      <c r="H34" s="10">
        <v>4.1666662499999996</v>
      </c>
    </row>
    <row r="35" spans="1:8" ht="15" customHeight="1" x14ac:dyDescent="0.2">
      <c r="A35" s="4" t="s">
        <v>45</v>
      </c>
      <c r="B35" s="6">
        <v>58</v>
      </c>
      <c r="C35" s="6" t="s">
        <v>16</v>
      </c>
      <c r="D35" s="6">
        <v>58</v>
      </c>
      <c r="E35" s="6">
        <v>296</v>
      </c>
      <c r="F35" s="6">
        <v>87</v>
      </c>
      <c r="G35" s="13">
        <v>1.9013157809999996</v>
      </c>
      <c r="H35" s="10">
        <v>1251.9583324999999</v>
      </c>
    </row>
    <row r="36" spans="1:8" ht="15" customHeight="1" x14ac:dyDescent="0.2">
      <c r="A36" s="4" t="s">
        <v>46</v>
      </c>
      <c r="B36" s="6">
        <v>8</v>
      </c>
      <c r="C36" s="6" t="s">
        <v>16</v>
      </c>
      <c r="D36" s="6">
        <v>8</v>
      </c>
      <c r="E36" s="6">
        <v>119</v>
      </c>
      <c r="F36" s="6">
        <v>32</v>
      </c>
      <c r="G36" s="13">
        <v>0.77657894700000019</v>
      </c>
      <c r="H36" s="10">
        <v>64.716666250000003</v>
      </c>
    </row>
    <row r="37" spans="1:8" ht="15" customHeight="1" x14ac:dyDescent="0.2">
      <c r="A37" s="4" t="s">
        <v>47</v>
      </c>
      <c r="B37" s="6">
        <v>16</v>
      </c>
      <c r="C37" s="6" t="s">
        <v>16</v>
      </c>
      <c r="D37" s="6">
        <v>16</v>
      </c>
      <c r="E37" s="6">
        <v>61</v>
      </c>
      <c r="F37" s="6">
        <v>22.000000000000004</v>
      </c>
      <c r="G37" s="13">
        <v>0.38947368199999999</v>
      </c>
      <c r="H37" s="10">
        <v>575.37500000000011</v>
      </c>
    </row>
    <row r="38" spans="1:8" ht="15" customHeight="1" x14ac:dyDescent="0.2">
      <c r="A38" s="4" t="s">
        <v>48</v>
      </c>
      <c r="B38" s="6">
        <v>43</v>
      </c>
      <c r="C38" s="6">
        <v>2</v>
      </c>
      <c r="D38" s="6">
        <v>41</v>
      </c>
      <c r="E38" s="6">
        <v>154.99999999999994</v>
      </c>
      <c r="F38" s="6">
        <v>55.999999999999993</v>
      </c>
      <c r="G38" s="13">
        <v>1.0255263109999999</v>
      </c>
      <c r="H38" s="10">
        <v>2300.3750012500004</v>
      </c>
    </row>
    <row r="39" spans="1:8" ht="21" customHeight="1" x14ac:dyDescent="0.2">
      <c r="A39" s="4" t="s">
        <v>49</v>
      </c>
      <c r="B39" s="5">
        <f t="shared" ref="B39:H39" si="4">SUM(B40:B47)</f>
        <v>139</v>
      </c>
      <c r="C39" s="5">
        <f t="shared" si="4"/>
        <v>3</v>
      </c>
      <c r="D39" s="5">
        <f t="shared" si="4"/>
        <v>136</v>
      </c>
      <c r="E39" s="5">
        <f t="shared" si="4"/>
        <v>639</v>
      </c>
      <c r="F39" s="5">
        <f t="shared" si="4"/>
        <v>233</v>
      </c>
      <c r="G39" s="12">
        <f t="shared" si="4"/>
        <v>4.1623684030000003</v>
      </c>
      <c r="H39" s="9">
        <f t="shared" si="4"/>
        <v>7660.1500000000015</v>
      </c>
    </row>
    <row r="40" spans="1:8" ht="15" customHeight="1" x14ac:dyDescent="0.2">
      <c r="A40" s="4" t="s">
        <v>555</v>
      </c>
      <c r="B40" s="6">
        <v>16</v>
      </c>
      <c r="C40" s="6" t="s">
        <v>16</v>
      </c>
      <c r="D40" s="6">
        <v>16</v>
      </c>
      <c r="E40" s="6">
        <v>46</v>
      </c>
      <c r="F40" s="6">
        <v>31</v>
      </c>
      <c r="G40" s="13">
        <v>0.29921052300000001</v>
      </c>
      <c r="H40" s="10">
        <v>324.78333374999994</v>
      </c>
    </row>
    <row r="41" spans="1:8" ht="15" customHeight="1" x14ac:dyDescent="0.2">
      <c r="A41" s="4" t="s">
        <v>50</v>
      </c>
      <c r="B41" s="6">
        <v>3</v>
      </c>
      <c r="C41" s="6" t="s">
        <v>16</v>
      </c>
      <c r="D41" s="6">
        <v>3</v>
      </c>
      <c r="E41" s="6">
        <v>16</v>
      </c>
      <c r="F41" s="6">
        <v>10</v>
      </c>
      <c r="G41" s="13">
        <v>0.11</v>
      </c>
      <c r="H41" s="10">
        <v>18</v>
      </c>
    </row>
    <row r="42" spans="1:8" ht="15" customHeight="1" x14ac:dyDescent="0.2">
      <c r="A42" s="4" t="s">
        <v>51</v>
      </c>
      <c r="B42" s="6">
        <v>31</v>
      </c>
      <c r="C42" s="6">
        <v>1</v>
      </c>
      <c r="D42" s="6">
        <v>30</v>
      </c>
      <c r="E42" s="6">
        <v>62</v>
      </c>
      <c r="F42" s="6">
        <v>21.999999999999993</v>
      </c>
      <c r="G42" s="13">
        <v>0.39868420500000007</v>
      </c>
      <c r="H42" s="10">
        <v>827.99999999999989</v>
      </c>
    </row>
    <row r="43" spans="1:8" ht="15" customHeight="1" x14ac:dyDescent="0.2">
      <c r="A43" s="4" t="s">
        <v>52</v>
      </c>
      <c r="B43" s="6">
        <v>5</v>
      </c>
      <c r="C43" s="6" t="s">
        <v>16</v>
      </c>
      <c r="D43" s="6">
        <v>5</v>
      </c>
      <c r="E43" s="6">
        <v>19</v>
      </c>
      <c r="F43" s="6">
        <v>13</v>
      </c>
      <c r="G43" s="13">
        <v>0.11657894700000002</v>
      </c>
      <c r="H43" s="10">
        <v>1627.2916662500002</v>
      </c>
    </row>
    <row r="44" spans="1:8" ht="15" customHeight="1" x14ac:dyDescent="0.2">
      <c r="A44" s="4" t="s">
        <v>53</v>
      </c>
      <c r="B44" s="6">
        <v>22</v>
      </c>
      <c r="C44" s="6">
        <v>1</v>
      </c>
      <c r="D44" s="6">
        <v>21</v>
      </c>
      <c r="E44" s="6">
        <v>74</v>
      </c>
      <c r="F44" s="6">
        <v>37</v>
      </c>
      <c r="G44" s="13">
        <v>0.48973684100000003</v>
      </c>
      <c r="H44" s="10">
        <v>261.04166749999996</v>
      </c>
    </row>
    <row r="45" spans="1:8" ht="15" customHeight="1" x14ac:dyDescent="0.2">
      <c r="A45" s="4" t="s">
        <v>54</v>
      </c>
      <c r="B45" s="6">
        <v>12</v>
      </c>
      <c r="C45" s="6" t="s">
        <v>16</v>
      </c>
      <c r="D45" s="6">
        <v>12</v>
      </c>
      <c r="E45" s="6">
        <v>63</v>
      </c>
      <c r="F45" s="6">
        <v>35</v>
      </c>
      <c r="G45" s="13">
        <v>0.40657894700000002</v>
      </c>
      <c r="H45" s="10">
        <v>1342</v>
      </c>
    </row>
    <row r="46" spans="1:8" ht="15" customHeight="1" x14ac:dyDescent="0.2">
      <c r="A46" s="4" t="s">
        <v>55</v>
      </c>
      <c r="B46" s="6">
        <v>26</v>
      </c>
      <c r="C46" s="6" t="s">
        <v>16</v>
      </c>
      <c r="D46" s="6">
        <v>26</v>
      </c>
      <c r="E46" s="6">
        <v>272</v>
      </c>
      <c r="F46" s="6">
        <v>31.999999999999996</v>
      </c>
      <c r="G46" s="13">
        <v>1.7689473639999997</v>
      </c>
      <c r="H46" s="10">
        <v>138.83333250000001</v>
      </c>
    </row>
    <row r="47" spans="1:8" ht="15" customHeight="1" x14ac:dyDescent="0.2">
      <c r="A47" s="4" t="s">
        <v>56</v>
      </c>
      <c r="B47" s="6">
        <v>24</v>
      </c>
      <c r="C47" s="6">
        <v>1</v>
      </c>
      <c r="D47" s="6">
        <v>23</v>
      </c>
      <c r="E47" s="6">
        <v>87.000000000000014</v>
      </c>
      <c r="F47" s="6">
        <v>52.999999999999993</v>
      </c>
      <c r="G47" s="13">
        <v>0.57263157600000003</v>
      </c>
      <c r="H47" s="10">
        <v>3120.2000000000007</v>
      </c>
    </row>
    <row r="48" spans="1:8" ht="21" customHeight="1" x14ac:dyDescent="0.2">
      <c r="A48" s="4" t="s">
        <v>4</v>
      </c>
      <c r="B48" s="5">
        <f t="shared" ref="B48:H48" si="5">+B49+B54+B65+B73+B79+B85</f>
        <v>1650</v>
      </c>
      <c r="C48" s="5">
        <f t="shared" si="5"/>
        <v>56</v>
      </c>
      <c r="D48" s="5">
        <f t="shared" si="5"/>
        <v>1594</v>
      </c>
      <c r="E48" s="5">
        <f t="shared" si="5"/>
        <v>6102.9999999999991</v>
      </c>
      <c r="F48" s="5">
        <f t="shared" si="5"/>
        <v>1926.0000000000002</v>
      </c>
      <c r="G48" s="12">
        <f t="shared" si="5"/>
        <v>39.985262927999997</v>
      </c>
      <c r="H48" s="9">
        <f t="shared" si="5"/>
        <v>40733.075825000007</v>
      </c>
    </row>
    <row r="49" spans="1:8" ht="15" customHeight="1" x14ac:dyDescent="0.2">
      <c r="A49" s="4" t="s">
        <v>57</v>
      </c>
      <c r="B49" s="5">
        <f t="shared" ref="B49:H49" si="6">SUM(B50:B53)</f>
        <v>16</v>
      </c>
      <c r="C49" s="5">
        <f t="shared" si="6"/>
        <v>5</v>
      </c>
      <c r="D49" s="5">
        <f t="shared" si="6"/>
        <v>11</v>
      </c>
      <c r="E49" s="5">
        <f t="shared" si="6"/>
        <v>43</v>
      </c>
      <c r="F49" s="5">
        <f t="shared" si="6"/>
        <v>5</v>
      </c>
      <c r="G49" s="12">
        <f t="shared" si="6"/>
        <v>0.27263157599999999</v>
      </c>
      <c r="H49" s="9">
        <f t="shared" si="6"/>
        <v>238.99999999999997</v>
      </c>
    </row>
    <row r="50" spans="1:8" ht="15" customHeight="1" x14ac:dyDescent="0.2">
      <c r="A50" s="4" t="s">
        <v>556</v>
      </c>
      <c r="B50" s="6">
        <v>8</v>
      </c>
      <c r="C50" s="6">
        <v>2</v>
      </c>
      <c r="D50" s="6">
        <v>6</v>
      </c>
      <c r="E50" s="6">
        <v>15</v>
      </c>
      <c r="F50" s="6">
        <v>3</v>
      </c>
      <c r="G50" s="13">
        <v>9.2894735000000006E-2</v>
      </c>
      <c r="H50" s="10">
        <v>30</v>
      </c>
    </row>
    <row r="51" spans="1:8" ht="15" customHeight="1" x14ac:dyDescent="0.2">
      <c r="A51" s="4" t="s">
        <v>58</v>
      </c>
      <c r="B51" s="6">
        <v>1</v>
      </c>
      <c r="C51" s="6" t="s">
        <v>16</v>
      </c>
      <c r="D51" s="6">
        <v>1</v>
      </c>
      <c r="E51" s="6">
        <v>2</v>
      </c>
      <c r="F51" s="6" t="s">
        <v>16</v>
      </c>
      <c r="G51" s="13">
        <v>0.01</v>
      </c>
      <c r="H51" s="10" t="s">
        <v>16</v>
      </c>
    </row>
    <row r="52" spans="1:8" ht="15" customHeight="1" x14ac:dyDescent="0.2">
      <c r="A52" s="4" t="s">
        <v>59</v>
      </c>
      <c r="B52" s="6">
        <v>6</v>
      </c>
      <c r="C52" s="6">
        <v>3</v>
      </c>
      <c r="D52" s="6">
        <v>3</v>
      </c>
      <c r="E52" s="6">
        <v>24.999999999999996</v>
      </c>
      <c r="F52" s="6">
        <v>2</v>
      </c>
      <c r="G52" s="13">
        <v>0.163157894</v>
      </c>
      <c r="H52" s="10">
        <v>208.99999999999997</v>
      </c>
    </row>
    <row r="53" spans="1:8" ht="15" customHeight="1" x14ac:dyDescent="0.2">
      <c r="A53" s="4" t="s">
        <v>60</v>
      </c>
      <c r="B53" s="6">
        <v>1</v>
      </c>
      <c r="C53" s="6" t="s">
        <v>16</v>
      </c>
      <c r="D53" s="6">
        <v>1</v>
      </c>
      <c r="E53" s="6">
        <v>1</v>
      </c>
      <c r="F53" s="6" t="s">
        <v>16</v>
      </c>
      <c r="G53" s="13">
        <v>6.5789469999999999E-3</v>
      </c>
      <c r="H53" s="10" t="s">
        <v>16</v>
      </c>
    </row>
    <row r="54" spans="1:8" ht="21" customHeight="1" x14ac:dyDescent="0.2">
      <c r="A54" s="4" t="s">
        <v>61</v>
      </c>
      <c r="B54" s="5">
        <f t="shared" ref="B54:H54" si="7">SUM(B55:B64)</f>
        <v>203</v>
      </c>
      <c r="C54" s="5">
        <f t="shared" si="7"/>
        <v>13</v>
      </c>
      <c r="D54" s="5">
        <f t="shared" si="7"/>
        <v>190</v>
      </c>
      <c r="E54" s="5">
        <f t="shared" si="7"/>
        <v>594</v>
      </c>
      <c r="F54" s="5">
        <f t="shared" si="7"/>
        <v>115</v>
      </c>
      <c r="G54" s="12">
        <f t="shared" si="7"/>
        <v>3.651315753</v>
      </c>
      <c r="H54" s="9">
        <f t="shared" si="7"/>
        <v>1192.9583312500001</v>
      </c>
    </row>
    <row r="55" spans="1:8" ht="15" customHeight="1" x14ac:dyDescent="0.2">
      <c r="A55" s="4" t="s">
        <v>557</v>
      </c>
      <c r="B55" s="6">
        <v>6</v>
      </c>
      <c r="C55" s="6">
        <v>2</v>
      </c>
      <c r="D55" s="6">
        <v>4</v>
      </c>
      <c r="E55" s="6">
        <v>9</v>
      </c>
      <c r="F55" s="6">
        <v>2</v>
      </c>
      <c r="G55" s="13">
        <v>4.2894734999999996E-2</v>
      </c>
      <c r="H55" s="10">
        <v>6</v>
      </c>
    </row>
    <row r="56" spans="1:8" ht="15" customHeight="1" x14ac:dyDescent="0.2">
      <c r="A56" s="4" t="s">
        <v>62</v>
      </c>
      <c r="B56" s="6">
        <v>25</v>
      </c>
      <c r="C56" s="6" t="s">
        <v>16</v>
      </c>
      <c r="D56" s="6">
        <v>25</v>
      </c>
      <c r="E56" s="6">
        <v>64</v>
      </c>
      <c r="F56" s="6">
        <v>3.0000000000000004</v>
      </c>
      <c r="G56" s="13">
        <v>0.40552631099999997</v>
      </c>
      <c r="H56" s="10">
        <v>4.1666250000000002E-2</v>
      </c>
    </row>
    <row r="57" spans="1:8" ht="15" customHeight="1" x14ac:dyDescent="0.2">
      <c r="A57" s="4" t="s">
        <v>63</v>
      </c>
      <c r="B57" s="6">
        <v>8</v>
      </c>
      <c r="C57" s="6" t="s">
        <v>16</v>
      </c>
      <c r="D57" s="6">
        <v>8</v>
      </c>
      <c r="E57" s="6">
        <v>16</v>
      </c>
      <c r="F57" s="6">
        <v>1</v>
      </c>
      <c r="G57" s="13">
        <v>9.6315788000000013E-2</v>
      </c>
      <c r="H57" s="10" t="s">
        <v>16</v>
      </c>
    </row>
    <row r="58" spans="1:8" ht="15" customHeight="1" x14ac:dyDescent="0.2">
      <c r="A58" s="4" t="s">
        <v>64</v>
      </c>
      <c r="B58" s="6">
        <v>2</v>
      </c>
      <c r="C58" s="6" t="s">
        <v>16</v>
      </c>
      <c r="D58" s="6">
        <v>2</v>
      </c>
      <c r="E58" s="6">
        <v>2</v>
      </c>
      <c r="F58" s="6">
        <v>1</v>
      </c>
      <c r="G58" s="13">
        <v>1.3157894E-2</v>
      </c>
      <c r="H58" s="10">
        <v>4</v>
      </c>
    </row>
    <row r="59" spans="1:8" ht="15" customHeight="1" x14ac:dyDescent="0.2">
      <c r="A59" s="4" t="s">
        <v>65</v>
      </c>
      <c r="B59" s="6">
        <v>23</v>
      </c>
      <c r="C59" s="6">
        <v>2</v>
      </c>
      <c r="D59" s="6">
        <v>21</v>
      </c>
      <c r="E59" s="6">
        <v>86.999999999999986</v>
      </c>
      <c r="F59" s="6">
        <v>36</v>
      </c>
      <c r="G59" s="13">
        <v>0.55921052299999974</v>
      </c>
      <c r="H59" s="10">
        <v>436.5833325000001</v>
      </c>
    </row>
    <row r="60" spans="1:8" ht="15" customHeight="1" x14ac:dyDescent="0.2">
      <c r="A60" s="4" t="s">
        <v>66</v>
      </c>
      <c r="B60" s="6">
        <v>25</v>
      </c>
      <c r="C60" s="6">
        <v>2</v>
      </c>
      <c r="D60" s="6">
        <v>23</v>
      </c>
      <c r="E60" s="6">
        <v>64.999999999999986</v>
      </c>
      <c r="F60" s="6">
        <v>7.0000000000000018</v>
      </c>
      <c r="G60" s="13">
        <v>0.42210525800000004</v>
      </c>
      <c r="H60" s="10">
        <v>29.291666249999999</v>
      </c>
    </row>
    <row r="61" spans="1:8" ht="15" customHeight="1" x14ac:dyDescent="0.2">
      <c r="A61" s="4" t="s">
        <v>67</v>
      </c>
      <c r="B61" s="6">
        <v>21</v>
      </c>
      <c r="C61" s="6">
        <v>6</v>
      </c>
      <c r="D61" s="6">
        <v>15</v>
      </c>
      <c r="E61" s="6">
        <v>66</v>
      </c>
      <c r="F61" s="6">
        <v>13</v>
      </c>
      <c r="G61" s="13">
        <v>0.26578947000000003</v>
      </c>
      <c r="H61" s="10">
        <v>218.05000000000004</v>
      </c>
    </row>
    <row r="62" spans="1:8" ht="15" customHeight="1" x14ac:dyDescent="0.2">
      <c r="A62" s="4" t="s">
        <v>68</v>
      </c>
      <c r="B62" s="6">
        <v>15</v>
      </c>
      <c r="C62" s="6" t="s">
        <v>16</v>
      </c>
      <c r="D62" s="6">
        <v>15</v>
      </c>
      <c r="E62" s="6">
        <v>22</v>
      </c>
      <c r="F62" s="6">
        <v>4</v>
      </c>
      <c r="G62" s="13">
        <v>0.13578947000000002</v>
      </c>
      <c r="H62" s="10">
        <v>100.11666625000001</v>
      </c>
    </row>
    <row r="63" spans="1:8" ht="15" customHeight="1" x14ac:dyDescent="0.2">
      <c r="A63" s="4" t="s">
        <v>69</v>
      </c>
      <c r="B63" s="6">
        <v>45</v>
      </c>
      <c r="C63" s="6">
        <v>1</v>
      </c>
      <c r="D63" s="6">
        <v>44</v>
      </c>
      <c r="E63" s="6">
        <v>155.99999999999997</v>
      </c>
      <c r="F63" s="6">
        <v>9.0000000000000018</v>
      </c>
      <c r="G63" s="13">
        <v>1.0247368340000003</v>
      </c>
      <c r="H63" s="10">
        <v>70.375</v>
      </c>
    </row>
    <row r="64" spans="1:8" ht="15" customHeight="1" x14ac:dyDescent="0.2">
      <c r="A64" s="4" t="s">
        <v>70</v>
      </c>
      <c r="B64" s="6">
        <v>33</v>
      </c>
      <c r="C64" s="6" t="s">
        <v>16</v>
      </c>
      <c r="D64" s="6">
        <v>33</v>
      </c>
      <c r="E64" s="6">
        <v>107.00000000000001</v>
      </c>
      <c r="F64" s="6">
        <v>38.999999999999993</v>
      </c>
      <c r="G64" s="13">
        <v>0.68578947000000001</v>
      </c>
      <c r="H64" s="10">
        <v>328.5</v>
      </c>
    </row>
    <row r="65" spans="1:8" ht="21" customHeight="1" x14ac:dyDescent="0.2">
      <c r="A65" s="4" t="s">
        <v>71</v>
      </c>
      <c r="B65" s="5">
        <f t="shared" ref="B65:H65" si="8">SUM(B66:B72)</f>
        <v>196</v>
      </c>
      <c r="C65" s="5">
        <f t="shared" si="8"/>
        <v>13</v>
      </c>
      <c r="D65" s="5">
        <f t="shared" si="8"/>
        <v>183</v>
      </c>
      <c r="E65" s="5">
        <f t="shared" si="8"/>
        <v>775</v>
      </c>
      <c r="F65" s="5">
        <f t="shared" si="8"/>
        <v>324</v>
      </c>
      <c r="G65" s="12">
        <f t="shared" si="8"/>
        <v>5.4439473429999996</v>
      </c>
      <c r="H65" s="9">
        <f t="shared" si="8"/>
        <v>13761.475417500002</v>
      </c>
    </row>
    <row r="66" spans="1:8" ht="15" customHeight="1" x14ac:dyDescent="0.2">
      <c r="A66" s="4" t="s">
        <v>558</v>
      </c>
      <c r="B66" s="6">
        <v>5</v>
      </c>
      <c r="C66" s="6" t="s">
        <v>16</v>
      </c>
      <c r="D66" s="6">
        <v>5</v>
      </c>
      <c r="E66" s="6">
        <v>13</v>
      </c>
      <c r="F66" s="6">
        <v>8</v>
      </c>
      <c r="G66" s="13">
        <v>7.6578946999999994E-2</v>
      </c>
      <c r="H66" s="10">
        <v>302.91666624999999</v>
      </c>
    </row>
    <row r="67" spans="1:8" ht="15" customHeight="1" x14ac:dyDescent="0.2">
      <c r="A67" s="4" t="s">
        <v>72</v>
      </c>
      <c r="B67" s="6">
        <v>80</v>
      </c>
      <c r="C67" s="6">
        <v>11</v>
      </c>
      <c r="D67" s="6">
        <v>69</v>
      </c>
      <c r="E67" s="6">
        <v>280</v>
      </c>
      <c r="F67" s="6">
        <v>145.99999999999997</v>
      </c>
      <c r="G67" s="13">
        <v>2.2773684099999998</v>
      </c>
      <c r="H67" s="10">
        <v>4022.2833350000014</v>
      </c>
    </row>
    <row r="68" spans="1:8" ht="15" customHeight="1" x14ac:dyDescent="0.2">
      <c r="A68" s="4" t="s">
        <v>73</v>
      </c>
      <c r="B68" s="6">
        <v>7</v>
      </c>
      <c r="C68" s="6" t="s">
        <v>16</v>
      </c>
      <c r="D68" s="6">
        <v>7</v>
      </c>
      <c r="E68" s="6">
        <v>13</v>
      </c>
      <c r="F68" s="6">
        <v>6</v>
      </c>
      <c r="G68" s="13">
        <v>7.9736841000000003E-2</v>
      </c>
      <c r="H68" s="10">
        <v>98.000000000000014</v>
      </c>
    </row>
    <row r="69" spans="1:8" ht="15" customHeight="1" x14ac:dyDescent="0.2">
      <c r="A69" s="4" t="s">
        <v>74</v>
      </c>
      <c r="B69" s="6">
        <v>4</v>
      </c>
      <c r="C69" s="6" t="s">
        <v>16</v>
      </c>
      <c r="D69" s="6">
        <v>4</v>
      </c>
      <c r="E69" s="6">
        <v>6</v>
      </c>
      <c r="F69" s="6">
        <v>3</v>
      </c>
      <c r="G69" s="13">
        <v>3.3157894E-2</v>
      </c>
      <c r="H69" s="10">
        <v>5</v>
      </c>
    </row>
    <row r="70" spans="1:8" ht="15" customHeight="1" x14ac:dyDescent="0.2">
      <c r="A70" s="4" t="s">
        <v>75</v>
      </c>
      <c r="B70" s="6">
        <v>32</v>
      </c>
      <c r="C70" s="6">
        <v>1</v>
      </c>
      <c r="D70" s="6">
        <v>31</v>
      </c>
      <c r="E70" s="6">
        <v>77.000000000000014</v>
      </c>
      <c r="F70" s="6">
        <v>43.000000000000007</v>
      </c>
      <c r="G70" s="13">
        <v>0.48552631099999993</v>
      </c>
      <c r="H70" s="10">
        <v>403.93333249999995</v>
      </c>
    </row>
    <row r="71" spans="1:8" ht="15" customHeight="1" x14ac:dyDescent="0.2">
      <c r="A71" s="4" t="s">
        <v>76</v>
      </c>
      <c r="B71" s="6">
        <v>19</v>
      </c>
      <c r="C71" s="6">
        <v>1</v>
      </c>
      <c r="D71" s="6">
        <v>18</v>
      </c>
      <c r="E71" s="6">
        <v>96.999999999999986</v>
      </c>
      <c r="F71" s="6">
        <v>3.0000000000000004</v>
      </c>
      <c r="G71" s="13">
        <v>0.63263157599999997</v>
      </c>
      <c r="H71" s="10">
        <v>2.5416674999999995</v>
      </c>
    </row>
    <row r="72" spans="1:8" ht="15" customHeight="1" x14ac:dyDescent="0.2">
      <c r="A72" s="4" t="s">
        <v>77</v>
      </c>
      <c r="B72" s="6">
        <v>49</v>
      </c>
      <c r="C72" s="6" t="s">
        <v>16</v>
      </c>
      <c r="D72" s="6">
        <v>49</v>
      </c>
      <c r="E72" s="6">
        <v>288.99999999999994</v>
      </c>
      <c r="F72" s="6">
        <v>115.00000000000001</v>
      </c>
      <c r="G72" s="13">
        <v>1.858947364</v>
      </c>
      <c r="H72" s="10">
        <v>8926.8004162500001</v>
      </c>
    </row>
    <row r="73" spans="1:8" ht="21" customHeight="1" x14ac:dyDescent="0.2">
      <c r="A73" s="4" t="s">
        <v>78</v>
      </c>
      <c r="B73" s="5">
        <f t="shared" ref="B73:H73" si="9">SUM(B74:B78)</f>
        <v>14</v>
      </c>
      <c r="C73" s="5">
        <f t="shared" si="9"/>
        <v>2</v>
      </c>
      <c r="D73" s="5">
        <f t="shared" si="9"/>
        <v>12</v>
      </c>
      <c r="E73" s="5">
        <f t="shared" si="9"/>
        <v>122</v>
      </c>
      <c r="F73" s="5">
        <f t="shared" si="9"/>
        <v>107</v>
      </c>
      <c r="G73" s="12">
        <f t="shared" si="9"/>
        <v>0.79605262900000007</v>
      </c>
      <c r="H73" s="9">
        <f t="shared" si="9"/>
        <v>72.541667500000003</v>
      </c>
    </row>
    <row r="74" spans="1:8" ht="15" customHeight="1" x14ac:dyDescent="0.2">
      <c r="A74" s="4" t="s">
        <v>559</v>
      </c>
      <c r="B74" s="6">
        <v>2</v>
      </c>
      <c r="C74" s="6">
        <v>1</v>
      </c>
      <c r="D74" s="6">
        <v>1</v>
      </c>
      <c r="E74" s="6">
        <v>103</v>
      </c>
      <c r="F74" s="6">
        <v>101</v>
      </c>
      <c r="G74" s="13">
        <v>0.68</v>
      </c>
      <c r="H74" s="10">
        <v>52</v>
      </c>
    </row>
    <row r="75" spans="1:8" ht="15" customHeight="1" x14ac:dyDescent="0.2">
      <c r="A75" s="4" t="s">
        <v>79</v>
      </c>
      <c r="B75" s="6">
        <v>3</v>
      </c>
      <c r="C75" s="6" t="s">
        <v>16</v>
      </c>
      <c r="D75" s="6">
        <v>3</v>
      </c>
      <c r="E75" s="6">
        <v>4</v>
      </c>
      <c r="F75" s="6">
        <v>1</v>
      </c>
      <c r="G75" s="13">
        <v>2.3157894000000002E-2</v>
      </c>
      <c r="H75" s="10">
        <v>8.3333749999999998E-2</v>
      </c>
    </row>
    <row r="76" spans="1:8" ht="15" customHeight="1" x14ac:dyDescent="0.2">
      <c r="A76" s="4" t="s">
        <v>80</v>
      </c>
      <c r="B76" s="6">
        <v>2</v>
      </c>
      <c r="C76" s="6" t="s">
        <v>16</v>
      </c>
      <c r="D76" s="6">
        <v>2</v>
      </c>
      <c r="E76" s="6">
        <v>4</v>
      </c>
      <c r="F76" s="6" t="s">
        <v>16</v>
      </c>
      <c r="G76" s="13">
        <v>2.6578946999999999E-2</v>
      </c>
      <c r="H76" s="10" t="s">
        <v>16</v>
      </c>
    </row>
    <row r="77" spans="1:8" ht="15" customHeight="1" x14ac:dyDescent="0.2">
      <c r="A77" s="4" t="s">
        <v>81</v>
      </c>
      <c r="B77" s="6">
        <v>4</v>
      </c>
      <c r="C77" s="6" t="s">
        <v>16</v>
      </c>
      <c r="D77" s="6">
        <v>4</v>
      </c>
      <c r="E77" s="6">
        <v>6</v>
      </c>
      <c r="F77" s="6">
        <v>2</v>
      </c>
      <c r="G77" s="13">
        <v>3.3157894E-2</v>
      </c>
      <c r="H77" s="10">
        <v>15.625</v>
      </c>
    </row>
    <row r="78" spans="1:8" ht="15" customHeight="1" x14ac:dyDescent="0.2">
      <c r="A78" s="4" t="s">
        <v>82</v>
      </c>
      <c r="B78" s="6">
        <v>3</v>
      </c>
      <c r="C78" s="6">
        <v>1</v>
      </c>
      <c r="D78" s="6">
        <v>2</v>
      </c>
      <c r="E78" s="6">
        <v>5</v>
      </c>
      <c r="F78" s="6">
        <v>3</v>
      </c>
      <c r="G78" s="13">
        <v>3.3157894E-2</v>
      </c>
      <c r="H78" s="10">
        <v>4.8333337499999995</v>
      </c>
    </row>
    <row r="79" spans="1:8" ht="21" customHeight="1" x14ac:dyDescent="0.2">
      <c r="A79" s="4" t="s">
        <v>83</v>
      </c>
      <c r="B79" s="5">
        <f t="shared" ref="B79:H79" si="10">SUM(B80:B84)</f>
        <v>20</v>
      </c>
      <c r="C79" s="5">
        <f t="shared" si="10"/>
        <v>1</v>
      </c>
      <c r="D79" s="5">
        <f t="shared" si="10"/>
        <v>19</v>
      </c>
      <c r="E79" s="5">
        <f t="shared" si="10"/>
        <v>88</v>
      </c>
      <c r="F79" s="5">
        <f t="shared" si="10"/>
        <v>12</v>
      </c>
      <c r="G79" s="12">
        <f t="shared" si="10"/>
        <v>0.57289473499999999</v>
      </c>
      <c r="H79" s="9">
        <f t="shared" si="10"/>
        <v>167.08333249999998</v>
      </c>
    </row>
    <row r="80" spans="1:8" ht="15" customHeight="1" x14ac:dyDescent="0.2">
      <c r="A80" s="4" t="s">
        <v>560</v>
      </c>
      <c r="B80" s="6">
        <v>2</v>
      </c>
      <c r="C80" s="6" t="s">
        <v>16</v>
      </c>
      <c r="D80" s="6">
        <v>2</v>
      </c>
      <c r="E80" s="6">
        <v>17</v>
      </c>
      <c r="F80" s="6" t="s">
        <v>16</v>
      </c>
      <c r="G80" s="13">
        <v>0.11</v>
      </c>
      <c r="H80" s="10" t="s">
        <v>16</v>
      </c>
    </row>
    <row r="81" spans="1:8" ht="15" customHeight="1" x14ac:dyDescent="0.2">
      <c r="A81" s="4" t="s">
        <v>84</v>
      </c>
      <c r="B81" s="6">
        <v>3</v>
      </c>
      <c r="C81" s="6" t="s">
        <v>16</v>
      </c>
      <c r="D81" s="6">
        <v>3</v>
      </c>
      <c r="E81" s="6">
        <v>17</v>
      </c>
      <c r="F81" s="6">
        <v>1</v>
      </c>
      <c r="G81" s="13">
        <v>0.11315789400000001</v>
      </c>
      <c r="H81" s="10">
        <v>150</v>
      </c>
    </row>
    <row r="82" spans="1:8" ht="15" customHeight="1" x14ac:dyDescent="0.2">
      <c r="A82" s="4" t="s">
        <v>85</v>
      </c>
      <c r="B82" s="6">
        <v>8</v>
      </c>
      <c r="C82" s="6">
        <v>1</v>
      </c>
      <c r="D82" s="6">
        <v>7</v>
      </c>
      <c r="E82" s="6">
        <v>39</v>
      </c>
      <c r="F82" s="6">
        <v>11</v>
      </c>
      <c r="G82" s="13">
        <v>0.256578947</v>
      </c>
      <c r="H82" s="10">
        <v>17.083332499999997</v>
      </c>
    </row>
    <row r="83" spans="1:8" ht="15" customHeight="1" x14ac:dyDescent="0.2">
      <c r="A83" s="4" t="s">
        <v>86</v>
      </c>
      <c r="B83" s="6">
        <v>4</v>
      </c>
      <c r="C83" s="6" t="s">
        <v>16</v>
      </c>
      <c r="D83" s="6">
        <v>4</v>
      </c>
      <c r="E83" s="6">
        <v>6</v>
      </c>
      <c r="F83" s="6" t="s">
        <v>16</v>
      </c>
      <c r="G83" s="13">
        <v>3.3157894E-2</v>
      </c>
      <c r="H83" s="10" t="s">
        <v>16</v>
      </c>
    </row>
    <row r="84" spans="1:8" ht="15" customHeight="1" x14ac:dyDescent="0.2">
      <c r="A84" s="4" t="s">
        <v>87</v>
      </c>
      <c r="B84" s="6">
        <v>3</v>
      </c>
      <c r="C84" s="6" t="s">
        <v>16</v>
      </c>
      <c r="D84" s="6">
        <v>3</v>
      </c>
      <c r="E84" s="6">
        <v>9</v>
      </c>
      <c r="F84" s="6" t="s">
        <v>16</v>
      </c>
      <c r="G84" s="13">
        <v>0.06</v>
      </c>
      <c r="H84" s="10" t="s">
        <v>16</v>
      </c>
    </row>
    <row r="85" spans="1:8" ht="21" customHeight="1" x14ac:dyDescent="0.2">
      <c r="A85" s="4" t="s">
        <v>88</v>
      </c>
      <c r="B85" s="5">
        <f t="shared" ref="B85:H85" si="11">SUM(B86:B100)</f>
        <v>1201</v>
      </c>
      <c r="C85" s="5">
        <f t="shared" si="11"/>
        <v>22</v>
      </c>
      <c r="D85" s="5">
        <f t="shared" si="11"/>
        <v>1179</v>
      </c>
      <c r="E85" s="5">
        <f t="shared" si="11"/>
        <v>4480.9999999999991</v>
      </c>
      <c r="F85" s="5">
        <f t="shared" si="11"/>
        <v>1363.0000000000002</v>
      </c>
      <c r="G85" s="12">
        <f t="shared" si="11"/>
        <v>29.248420892000002</v>
      </c>
      <c r="H85" s="9">
        <f t="shared" si="11"/>
        <v>25300.017076250006</v>
      </c>
    </row>
    <row r="86" spans="1:8" ht="15" customHeight="1" x14ac:dyDescent="0.2">
      <c r="A86" s="4" t="s">
        <v>561</v>
      </c>
      <c r="B86" s="6">
        <v>14</v>
      </c>
      <c r="C86" s="6">
        <v>8</v>
      </c>
      <c r="D86" s="6">
        <v>6</v>
      </c>
      <c r="E86" s="6">
        <v>24</v>
      </c>
      <c r="F86" s="6">
        <v>4.9999999999999991</v>
      </c>
      <c r="G86" s="13">
        <v>0.32263157599999998</v>
      </c>
      <c r="H86" s="10">
        <v>103.33333374999999</v>
      </c>
    </row>
    <row r="87" spans="1:8" ht="15" customHeight="1" x14ac:dyDescent="0.2">
      <c r="A87" s="4" t="s">
        <v>89</v>
      </c>
      <c r="B87" s="6">
        <v>3</v>
      </c>
      <c r="C87" s="6">
        <v>1</v>
      </c>
      <c r="D87" s="6">
        <v>2</v>
      </c>
      <c r="E87" s="6">
        <v>4</v>
      </c>
      <c r="F87" s="6">
        <v>1</v>
      </c>
      <c r="G87" s="13">
        <v>2.3157894000000002E-2</v>
      </c>
      <c r="H87" s="10" t="s">
        <v>16</v>
      </c>
    </row>
    <row r="88" spans="1:8" ht="15" customHeight="1" x14ac:dyDescent="0.2">
      <c r="A88" s="4" t="s">
        <v>90</v>
      </c>
      <c r="B88" s="6">
        <v>6</v>
      </c>
      <c r="C88" s="6" t="s">
        <v>16</v>
      </c>
      <c r="D88" s="6">
        <v>6</v>
      </c>
      <c r="E88" s="6">
        <v>17</v>
      </c>
      <c r="F88" s="6">
        <v>5</v>
      </c>
      <c r="G88" s="13">
        <v>0.109736841</v>
      </c>
      <c r="H88" s="10">
        <v>20</v>
      </c>
    </row>
    <row r="89" spans="1:8" ht="15" customHeight="1" x14ac:dyDescent="0.2">
      <c r="A89" s="4" t="s">
        <v>91</v>
      </c>
      <c r="B89" s="6">
        <v>277</v>
      </c>
      <c r="C89" s="6" t="s">
        <v>16</v>
      </c>
      <c r="D89" s="6">
        <v>277</v>
      </c>
      <c r="E89" s="6">
        <v>1055.9999999999995</v>
      </c>
      <c r="F89" s="6">
        <v>369.00000000000006</v>
      </c>
      <c r="G89" s="13">
        <v>6.8099999720000044</v>
      </c>
      <c r="H89" s="10">
        <v>8199.9666637500031</v>
      </c>
    </row>
    <row r="90" spans="1:8" ht="15" customHeight="1" x14ac:dyDescent="0.2">
      <c r="A90" s="4" t="s">
        <v>92</v>
      </c>
      <c r="B90" s="6">
        <v>18</v>
      </c>
      <c r="C90" s="6" t="s">
        <v>16</v>
      </c>
      <c r="D90" s="6">
        <v>18</v>
      </c>
      <c r="E90" s="6">
        <v>28</v>
      </c>
      <c r="F90" s="6">
        <v>2.0000000000000004</v>
      </c>
      <c r="G90" s="13">
        <v>0.18210525800000002</v>
      </c>
      <c r="H90" s="10" t="s">
        <v>16</v>
      </c>
    </row>
    <row r="91" spans="1:8" ht="15" customHeight="1" x14ac:dyDescent="0.2">
      <c r="A91" s="4" t="s">
        <v>93</v>
      </c>
      <c r="B91" s="6">
        <v>107</v>
      </c>
      <c r="C91" s="6">
        <v>6</v>
      </c>
      <c r="D91" s="6">
        <v>101</v>
      </c>
      <c r="E91" s="6">
        <v>305.00000000000006</v>
      </c>
      <c r="F91" s="6">
        <v>59.000000000000007</v>
      </c>
      <c r="G91" s="13">
        <v>1.9789473499999997</v>
      </c>
      <c r="H91" s="10">
        <v>1126.9583337500003</v>
      </c>
    </row>
    <row r="92" spans="1:8" ht="15" customHeight="1" x14ac:dyDescent="0.2">
      <c r="A92" s="4" t="s">
        <v>94</v>
      </c>
      <c r="B92" s="6">
        <v>4</v>
      </c>
      <c r="C92" s="6" t="s">
        <v>16</v>
      </c>
      <c r="D92" s="6">
        <v>4</v>
      </c>
      <c r="E92" s="6">
        <v>9</v>
      </c>
      <c r="F92" s="6" t="s">
        <v>16</v>
      </c>
      <c r="G92" s="13">
        <v>6.3157893999999992E-2</v>
      </c>
      <c r="H92" s="10" t="s">
        <v>16</v>
      </c>
    </row>
    <row r="93" spans="1:8" ht="15" customHeight="1" x14ac:dyDescent="0.2">
      <c r="A93" s="4" t="s">
        <v>95</v>
      </c>
      <c r="B93" s="6">
        <v>37</v>
      </c>
      <c r="C93" s="6" t="s">
        <v>16</v>
      </c>
      <c r="D93" s="6">
        <v>37</v>
      </c>
      <c r="E93" s="6">
        <v>187</v>
      </c>
      <c r="F93" s="6">
        <v>68</v>
      </c>
      <c r="G93" s="13">
        <v>1.21578947</v>
      </c>
      <c r="H93" s="10">
        <v>3686.6249987500009</v>
      </c>
    </row>
    <row r="94" spans="1:8" ht="15" customHeight="1" x14ac:dyDescent="0.2">
      <c r="A94" s="4" t="s">
        <v>96</v>
      </c>
      <c r="B94" s="6">
        <v>207</v>
      </c>
      <c r="C94" s="6">
        <v>2</v>
      </c>
      <c r="D94" s="6">
        <v>205</v>
      </c>
      <c r="E94" s="6">
        <v>523.99999999999977</v>
      </c>
      <c r="F94" s="6">
        <v>148.00000000000009</v>
      </c>
      <c r="G94" s="13">
        <v>3.3421052299999983</v>
      </c>
      <c r="H94" s="10">
        <v>3633.0583337500002</v>
      </c>
    </row>
    <row r="95" spans="1:8" ht="15" customHeight="1" x14ac:dyDescent="0.2">
      <c r="A95" s="4" t="s">
        <v>97</v>
      </c>
      <c r="B95" s="6">
        <v>6</v>
      </c>
      <c r="C95" s="6">
        <v>1</v>
      </c>
      <c r="D95" s="6">
        <v>5</v>
      </c>
      <c r="E95" s="6">
        <v>17</v>
      </c>
      <c r="F95" s="6">
        <v>6</v>
      </c>
      <c r="G95" s="13">
        <v>0.116315788</v>
      </c>
      <c r="H95" s="10">
        <v>200.83333375000001</v>
      </c>
    </row>
    <row r="96" spans="1:8" ht="15" customHeight="1" x14ac:dyDescent="0.2">
      <c r="A96" s="4" t="s">
        <v>98</v>
      </c>
      <c r="B96" s="6">
        <v>131</v>
      </c>
      <c r="C96" s="6" t="s">
        <v>16</v>
      </c>
      <c r="D96" s="6">
        <v>131</v>
      </c>
      <c r="E96" s="6">
        <v>602.00000000000023</v>
      </c>
      <c r="F96" s="6">
        <v>296</v>
      </c>
      <c r="G96" s="13">
        <v>3.930789463</v>
      </c>
      <c r="H96" s="10">
        <v>4489.4083324999992</v>
      </c>
    </row>
    <row r="97" spans="1:8" ht="15" customHeight="1" x14ac:dyDescent="0.2">
      <c r="A97" s="4" t="s">
        <v>99</v>
      </c>
      <c r="B97" s="6">
        <v>166</v>
      </c>
      <c r="C97" s="6">
        <v>2</v>
      </c>
      <c r="D97" s="6">
        <v>164</v>
      </c>
      <c r="E97" s="6">
        <v>951</v>
      </c>
      <c r="F97" s="6">
        <v>247.00000000000006</v>
      </c>
      <c r="G97" s="13">
        <v>6.2639473570000002</v>
      </c>
      <c r="H97" s="10">
        <v>1608.1749974999991</v>
      </c>
    </row>
    <row r="98" spans="1:8" ht="15" customHeight="1" x14ac:dyDescent="0.2">
      <c r="A98" s="4" t="s">
        <v>100</v>
      </c>
      <c r="B98" s="6">
        <v>84</v>
      </c>
      <c r="C98" s="6">
        <v>2</v>
      </c>
      <c r="D98" s="6">
        <v>82</v>
      </c>
      <c r="E98" s="6">
        <v>300.99999999999989</v>
      </c>
      <c r="F98" s="6">
        <v>43.999999999999986</v>
      </c>
      <c r="G98" s="13">
        <v>1.9131578800000006</v>
      </c>
      <c r="H98" s="10">
        <v>279.55041625000018</v>
      </c>
    </row>
    <row r="99" spans="1:8" ht="15" customHeight="1" x14ac:dyDescent="0.2">
      <c r="A99" s="4" t="s">
        <v>101</v>
      </c>
      <c r="B99" s="6">
        <v>92</v>
      </c>
      <c r="C99" s="6" t="s">
        <v>16</v>
      </c>
      <c r="D99" s="6">
        <v>92</v>
      </c>
      <c r="E99" s="6">
        <v>310.00000000000006</v>
      </c>
      <c r="F99" s="6">
        <v>65.000000000000028</v>
      </c>
      <c r="G99" s="13">
        <v>2.0284210320000007</v>
      </c>
      <c r="H99" s="10">
        <v>860.73333249999996</v>
      </c>
    </row>
    <row r="100" spans="1:8" ht="15" customHeight="1" x14ac:dyDescent="0.2">
      <c r="A100" s="4" t="s">
        <v>102</v>
      </c>
      <c r="B100" s="6">
        <v>49</v>
      </c>
      <c r="C100" s="6" t="s">
        <v>16</v>
      </c>
      <c r="D100" s="6">
        <v>49</v>
      </c>
      <c r="E100" s="6">
        <v>146</v>
      </c>
      <c r="F100" s="6">
        <v>48</v>
      </c>
      <c r="G100" s="13">
        <v>0.94815788700000025</v>
      </c>
      <c r="H100" s="10">
        <v>1091.3749999999998</v>
      </c>
    </row>
    <row r="101" spans="1:8" ht="21" customHeight="1" x14ac:dyDescent="0.2">
      <c r="A101" s="4" t="s">
        <v>8</v>
      </c>
      <c r="B101" s="5">
        <f t="shared" ref="B101:H101" si="12">+B102+B115+B123+B129+B134+B140</f>
        <v>678</v>
      </c>
      <c r="C101" s="5">
        <f t="shared" si="12"/>
        <v>16</v>
      </c>
      <c r="D101" s="5">
        <f t="shared" si="12"/>
        <v>662</v>
      </c>
      <c r="E101" s="5">
        <f t="shared" si="12"/>
        <v>2412</v>
      </c>
      <c r="F101" s="5">
        <f t="shared" si="12"/>
        <v>967</v>
      </c>
      <c r="G101" s="12">
        <f t="shared" si="12"/>
        <v>15.594736736</v>
      </c>
      <c r="H101" s="9">
        <f t="shared" si="12"/>
        <v>14068.283752500001</v>
      </c>
    </row>
    <row r="102" spans="1:8" ht="21" customHeight="1" x14ac:dyDescent="0.2">
      <c r="A102" s="4" t="s">
        <v>103</v>
      </c>
      <c r="B102" s="5">
        <f t="shared" ref="B102:H102" si="13">SUM(B103:B114)</f>
        <v>494</v>
      </c>
      <c r="C102" s="5">
        <f t="shared" si="13"/>
        <v>12</v>
      </c>
      <c r="D102" s="5">
        <f t="shared" si="13"/>
        <v>482</v>
      </c>
      <c r="E102" s="5">
        <f t="shared" si="13"/>
        <v>1394.9999999999998</v>
      </c>
      <c r="F102" s="5">
        <f t="shared" si="13"/>
        <v>516</v>
      </c>
      <c r="G102" s="12">
        <f t="shared" si="13"/>
        <v>8.9884209620000011</v>
      </c>
      <c r="H102" s="9">
        <f t="shared" si="13"/>
        <v>7447.8750012500013</v>
      </c>
    </row>
    <row r="103" spans="1:8" ht="15" customHeight="1" x14ac:dyDescent="0.2">
      <c r="A103" s="4" t="s">
        <v>104</v>
      </c>
      <c r="B103" s="6">
        <v>130</v>
      </c>
      <c r="C103" s="6">
        <v>1</v>
      </c>
      <c r="D103" s="6">
        <v>129</v>
      </c>
      <c r="E103" s="6">
        <v>297.99999999999989</v>
      </c>
      <c r="F103" s="6">
        <v>154.99999999999994</v>
      </c>
      <c r="G103" s="13">
        <v>1.917894714</v>
      </c>
      <c r="H103" s="10">
        <v>524.41666999999984</v>
      </c>
    </row>
    <row r="104" spans="1:8" ht="15" customHeight="1" x14ac:dyDescent="0.2">
      <c r="A104" s="4" t="s">
        <v>105</v>
      </c>
      <c r="B104" s="6">
        <v>14</v>
      </c>
      <c r="C104" s="6" t="s">
        <v>16</v>
      </c>
      <c r="D104" s="6">
        <v>14</v>
      </c>
      <c r="E104" s="6">
        <v>28.999999999999996</v>
      </c>
      <c r="F104" s="6">
        <v>21</v>
      </c>
      <c r="G104" s="13">
        <v>0.18578947000000001</v>
      </c>
      <c r="H104" s="10">
        <v>32.25</v>
      </c>
    </row>
    <row r="105" spans="1:8" ht="15" customHeight="1" x14ac:dyDescent="0.2">
      <c r="A105" s="4" t="s">
        <v>106</v>
      </c>
      <c r="B105" s="6">
        <v>32</v>
      </c>
      <c r="C105" s="6" t="s">
        <v>16</v>
      </c>
      <c r="D105" s="6">
        <v>32</v>
      </c>
      <c r="E105" s="6">
        <v>108.99999999999997</v>
      </c>
      <c r="F105" s="6">
        <v>24</v>
      </c>
      <c r="G105" s="13">
        <v>0.70842104600000011</v>
      </c>
      <c r="H105" s="10">
        <v>642.33333249999998</v>
      </c>
    </row>
    <row r="106" spans="1:8" ht="15" customHeight="1" x14ac:dyDescent="0.2">
      <c r="A106" s="4" t="s">
        <v>107</v>
      </c>
      <c r="B106" s="6">
        <v>69</v>
      </c>
      <c r="C106" s="6" t="s">
        <v>16</v>
      </c>
      <c r="D106" s="6">
        <v>69</v>
      </c>
      <c r="E106" s="6">
        <v>192.99999999999994</v>
      </c>
      <c r="F106" s="6">
        <v>74.999999999999986</v>
      </c>
      <c r="G106" s="13">
        <v>1.2671052510000005</v>
      </c>
      <c r="H106" s="10">
        <v>698.16666375000023</v>
      </c>
    </row>
    <row r="107" spans="1:8" ht="15" customHeight="1" x14ac:dyDescent="0.2">
      <c r="A107" s="4" t="s">
        <v>108</v>
      </c>
      <c r="B107" s="6">
        <v>17</v>
      </c>
      <c r="C107" s="6">
        <v>1</v>
      </c>
      <c r="D107" s="6">
        <v>16</v>
      </c>
      <c r="E107" s="6">
        <v>90.000000000000014</v>
      </c>
      <c r="F107" s="6">
        <v>51.000000000000007</v>
      </c>
      <c r="G107" s="13">
        <v>0.57921052300000009</v>
      </c>
      <c r="H107" s="10">
        <v>9.0833350000000017</v>
      </c>
    </row>
    <row r="108" spans="1:8" ht="15" customHeight="1" x14ac:dyDescent="0.2">
      <c r="A108" s="4" t="s">
        <v>109</v>
      </c>
      <c r="B108" s="6">
        <v>52</v>
      </c>
      <c r="C108" s="6">
        <v>7</v>
      </c>
      <c r="D108" s="6">
        <v>45</v>
      </c>
      <c r="E108" s="6">
        <v>160.00000000000003</v>
      </c>
      <c r="F108" s="6">
        <v>48.999999999999993</v>
      </c>
      <c r="G108" s="13">
        <v>1.0242105159999999</v>
      </c>
      <c r="H108" s="10">
        <v>115.29167</v>
      </c>
    </row>
    <row r="109" spans="1:8" ht="15" customHeight="1" x14ac:dyDescent="0.2">
      <c r="A109" s="4" t="s">
        <v>110</v>
      </c>
      <c r="B109" s="6">
        <v>60</v>
      </c>
      <c r="C109" s="6">
        <v>1</v>
      </c>
      <c r="D109" s="6">
        <v>59</v>
      </c>
      <c r="E109" s="6">
        <v>134</v>
      </c>
      <c r="F109" s="6">
        <v>40.999999999999993</v>
      </c>
      <c r="G109" s="13">
        <v>0.85710525100000012</v>
      </c>
      <c r="H109" s="10">
        <v>45.666666249999984</v>
      </c>
    </row>
    <row r="110" spans="1:8" ht="15" customHeight="1" x14ac:dyDescent="0.2">
      <c r="A110" s="4" t="s">
        <v>111</v>
      </c>
      <c r="B110" s="6">
        <v>13</v>
      </c>
      <c r="C110" s="6">
        <v>1</v>
      </c>
      <c r="D110" s="6">
        <v>12</v>
      </c>
      <c r="E110" s="6">
        <v>34</v>
      </c>
      <c r="F110" s="6">
        <v>10</v>
      </c>
      <c r="G110" s="13">
        <v>0.21631578799999998</v>
      </c>
      <c r="H110" s="10">
        <v>11.124998750000001</v>
      </c>
    </row>
    <row r="111" spans="1:8" ht="15" customHeight="1" x14ac:dyDescent="0.2">
      <c r="A111" s="4" t="s">
        <v>112</v>
      </c>
      <c r="B111" s="6">
        <v>41</v>
      </c>
      <c r="C111" s="6" t="s">
        <v>16</v>
      </c>
      <c r="D111" s="6">
        <v>41</v>
      </c>
      <c r="E111" s="6">
        <v>94.000000000000014</v>
      </c>
      <c r="F111" s="6">
        <v>47.000000000000007</v>
      </c>
      <c r="G111" s="13">
        <v>0.59499999299999995</v>
      </c>
      <c r="H111" s="10">
        <v>55.625000000000014</v>
      </c>
    </row>
    <row r="112" spans="1:8" ht="15" customHeight="1" x14ac:dyDescent="0.2">
      <c r="A112" s="4" t="s">
        <v>113</v>
      </c>
      <c r="B112" s="6">
        <v>26</v>
      </c>
      <c r="C112" s="6" t="s">
        <v>16</v>
      </c>
      <c r="D112" s="6">
        <v>26</v>
      </c>
      <c r="E112" s="6">
        <v>184.99999999999994</v>
      </c>
      <c r="F112" s="6">
        <v>27.000000000000004</v>
      </c>
      <c r="G112" s="13">
        <v>1.2163157880000004</v>
      </c>
      <c r="H112" s="10">
        <v>5289.8333312500008</v>
      </c>
    </row>
    <row r="113" spans="1:8" ht="15" customHeight="1" x14ac:dyDescent="0.2">
      <c r="A113" s="4" t="s">
        <v>114</v>
      </c>
      <c r="B113" s="6">
        <v>35</v>
      </c>
      <c r="C113" s="6">
        <v>1</v>
      </c>
      <c r="D113" s="6">
        <v>34</v>
      </c>
      <c r="E113" s="6">
        <v>62</v>
      </c>
      <c r="F113" s="6">
        <v>14</v>
      </c>
      <c r="G113" s="13">
        <v>0.38131578100000013</v>
      </c>
      <c r="H113" s="10">
        <v>24.083333750000005</v>
      </c>
    </row>
    <row r="114" spans="1:8" ht="15" customHeight="1" x14ac:dyDescent="0.2">
      <c r="A114" s="4" t="s">
        <v>115</v>
      </c>
      <c r="B114" s="6">
        <v>5</v>
      </c>
      <c r="C114" s="6" t="s">
        <v>16</v>
      </c>
      <c r="D114" s="6">
        <v>5</v>
      </c>
      <c r="E114" s="6">
        <v>7</v>
      </c>
      <c r="F114" s="6">
        <v>2</v>
      </c>
      <c r="G114" s="13">
        <v>3.9736841000000002E-2</v>
      </c>
      <c r="H114" s="10" t="s">
        <v>16</v>
      </c>
    </row>
    <row r="115" spans="1:8" ht="21" customHeight="1" x14ac:dyDescent="0.2">
      <c r="A115" s="4" t="s">
        <v>116</v>
      </c>
      <c r="B115" s="5">
        <f t="shared" ref="B115:H115" si="14">SUM(B116:B122)</f>
        <v>33</v>
      </c>
      <c r="C115" s="5">
        <f t="shared" si="14"/>
        <v>0</v>
      </c>
      <c r="D115" s="5">
        <f t="shared" si="14"/>
        <v>33</v>
      </c>
      <c r="E115" s="5">
        <f t="shared" si="14"/>
        <v>134</v>
      </c>
      <c r="F115" s="5">
        <f t="shared" si="14"/>
        <v>51</v>
      </c>
      <c r="G115" s="12">
        <f t="shared" si="14"/>
        <v>0.86578947000000006</v>
      </c>
      <c r="H115" s="9">
        <f t="shared" si="14"/>
        <v>223.08333250000001</v>
      </c>
    </row>
    <row r="116" spans="1:8" ht="15" customHeight="1" x14ac:dyDescent="0.2">
      <c r="A116" s="4" t="s">
        <v>562</v>
      </c>
      <c r="B116" s="6">
        <v>3</v>
      </c>
      <c r="C116" s="6" t="s">
        <v>16</v>
      </c>
      <c r="D116" s="6">
        <v>3</v>
      </c>
      <c r="E116" s="6">
        <v>4</v>
      </c>
      <c r="F116" s="6" t="s">
        <v>16</v>
      </c>
      <c r="G116" s="13">
        <v>2.3157894000000002E-2</v>
      </c>
      <c r="H116" s="10" t="s">
        <v>16</v>
      </c>
    </row>
    <row r="117" spans="1:8" ht="15" customHeight="1" x14ac:dyDescent="0.2">
      <c r="A117" s="4" t="s">
        <v>117</v>
      </c>
      <c r="B117" s="6">
        <v>3</v>
      </c>
      <c r="C117" s="6" t="s">
        <v>16</v>
      </c>
      <c r="D117" s="6">
        <v>3</v>
      </c>
      <c r="E117" s="6">
        <v>11</v>
      </c>
      <c r="F117" s="6">
        <v>9</v>
      </c>
      <c r="G117" s="13">
        <v>7.6578947000000008E-2</v>
      </c>
      <c r="H117" s="10">
        <v>5.8333324999999991</v>
      </c>
    </row>
    <row r="118" spans="1:8" ht="15" customHeight="1" x14ac:dyDescent="0.2">
      <c r="A118" s="4" t="s">
        <v>118</v>
      </c>
      <c r="B118" s="6">
        <v>8</v>
      </c>
      <c r="C118" s="6" t="s">
        <v>16</v>
      </c>
      <c r="D118" s="6">
        <v>8</v>
      </c>
      <c r="E118" s="6">
        <v>22</v>
      </c>
      <c r="F118" s="6">
        <v>14</v>
      </c>
      <c r="G118" s="13">
        <v>0.13973684100000003</v>
      </c>
      <c r="H118" s="10">
        <v>14.166667500000001</v>
      </c>
    </row>
    <row r="119" spans="1:8" ht="15" customHeight="1" x14ac:dyDescent="0.2">
      <c r="A119" s="4" t="s">
        <v>119</v>
      </c>
      <c r="B119" s="6">
        <v>9</v>
      </c>
      <c r="C119" s="6" t="s">
        <v>16</v>
      </c>
      <c r="D119" s="6">
        <v>9</v>
      </c>
      <c r="E119" s="6">
        <v>52</v>
      </c>
      <c r="F119" s="6">
        <v>6</v>
      </c>
      <c r="G119" s="13">
        <v>0.33315789400000007</v>
      </c>
      <c r="H119" s="10">
        <v>6.5000000000000009</v>
      </c>
    </row>
    <row r="120" spans="1:8" ht="15" customHeight="1" x14ac:dyDescent="0.2">
      <c r="A120" s="4" t="s">
        <v>120</v>
      </c>
      <c r="B120" s="6">
        <v>1</v>
      </c>
      <c r="C120" s="6" t="s">
        <v>16</v>
      </c>
      <c r="D120" s="6">
        <v>1</v>
      </c>
      <c r="E120" s="6">
        <v>3</v>
      </c>
      <c r="F120" s="6">
        <v>1</v>
      </c>
      <c r="G120" s="13">
        <v>0.02</v>
      </c>
      <c r="H120" s="10">
        <v>1.6666662499999998</v>
      </c>
    </row>
    <row r="121" spans="1:8" ht="15" customHeight="1" x14ac:dyDescent="0.2">
      <c r="A121" s="4" t="s">
        <v>121</v>
      </c>
      <c r="B121" s="6">
        <v>4</v>
      </c>
      <c r="C121" s="6" t="s">
        <v>16</v>
      </c>
      <c r="D121" s="6">
        <v>4</v>
      </c>
      <c r="E121" s="6">
        <v>16</v>
      </c>
      <c r="F121" s="6">
        <v>12</v>
      </c>
      <c r="G121" s="13">
        <v>0.10657894700000001</v>
      </c>
      <c r="H121" s="10">
        <v>89.166666250000006</v>
      </c>
    </row>
    <row r="122" spans="1:8" ht="15" customHeight="1" x14ac:dyDescent="0.2">
      <c r="A122" s="4" t="s">
        <v>122</v>
      </c>
      <c r="B122" s="6">
        <v>5</v>
      </c>
      <c r="C122" s="6" t="s">
        <v>16</v>
      </c>
      <c r="D122" s="6">
        <v>5</v>
      </c>
      <c r="E122" s="6">
        <v>26</v>
      </c>
      <c r="F122" s="6">
        <v>9</v>
      </c>
      <c r="G122" s="13">
        <v>0.16657894699999998</v>
      </c>
      <c r="H122" s="10">
        <v>105.75</v>
      </c>
    </row>
    <row r="123" spans="1:8" ht="21" customHeight="1" x14ac:dyDescent="0.2">
      <c r="A123" s="4" t="s">
        <v>123</v>
      </c>
      <c r="B123" s="5">
        <f t="shared" ref="B123:H123" si="15">SUM(B124:B128)</f>
        <v>67</v>
      </c>
      <c r="C123" s="5">
        <f t="shared" si="15"/>
        <v>1</v>
      </c>
      <c r="D123" s="5">
        <f t="shared" si="15"/>
        <v>66</v>
      </c>
      <c r="E123" s="5">
        <f t="shared" si="15"/>
        <v>355.99999999999994</v>
      </c>
      <c r="F123" s="5">
        <f t="shared" si="15"/>
        <v>86</v>
      </c>
      <c r="G123" s="12">
        <f t="shared" si="15"/>
        <v>2.2955263109999997</v>
      </c>
      <c r="H123" s="9">
        <f t="shared" si="15"/>
        <v>948.33333375000018</v>
      </c>
    </row>
    <row r="124" spans="1:8" ht="15" customHeight="1" x14ac:dyDescent="0.2">
      <c r="A124" s="4" t="s">
        <v>563</v>
      </c>
      <c r="B124" s="6">
        <v>8</v>
      </c>
      <c r="C124" s="6" t="s">
        <v>16</v>
      </c>
      <c r="D124" s="6">
        <v>8</v>
      </c>
      <c r="E124" s="6">
        <v>60.000000000000007</v>
      </c>
      <c r="F124" s="6">
        <v>7</v>
      </c>
      <c r="G124" s="13">
        <v>0.38657894700000001</v>
      </c>
      <c r="H124" s="10">
        <v>16.666667499999999</v>
      </c>
    </row>
    <row r="125" spans="1:8" ht="15" customHeight="1" x14ac:dyDescent="0.2">
      <c r="A125" s="4" t="s">
        <v>621</v>
      </c>
      <c r="B125" s="6">
        <v>13</v>
      </c>
      <c r="C125" s="6" t="s">
        <v>16</v>
      </c>
      <c r="D125" s="6">
        <v>13</v>
      </c>
      <c r="E125" s="6">
        <v>48</v>
      </c>
      <c r="F125" s="6">
        <v>24.999999999999996</v>
      </c>
      <c r="G125" s="13">
        <v>0.31631578799999999</v>
      </c>
      <c r="H125" s="10">
        <v>269.00000000000006</v>
      </c>
    </row>
    <row r="126" spans="1:8" ht="15" customHeight="1" x14ac:dyDescent="0.2">
      <c r="A126" s="4" t="s">
        <v>124</v>
      </c>
      <c r="B126" s="6">
        <v>38</v>
      </c>
      <c r="C126" s="6">
        <v>1</v>
      </c>
      <c r="D126" s="6">
        <v>37</v>
      </c>
      <c r="E126" s="6">
        <v>236.99999999999994</v>
      </c>
      <c r="F126" s="6">
        <v>48</v>
      </c>
      <c r="G126" s="13">
        <v>1.5297368409999998</v>
      </c>
      <c r="H126" s="10">
        <v>570.5833325000001</v>
      </c>
    </row>
    <row r="127" spans="1:8" ht="15" customHeight="1" x14ac:dyDescent="0.2">
      <c r="A127" s="4" t="s">
        <v>125</v>
      </c>
      <c r="B127" s="6">
        <v>3</v>
      </c>
      <c r="C127" s="6" t="s">
        <v>16</v>
      </c>
      <c r="D127" s="6">
        <v>3</v>
      </c>
      <c r="E127" s="6">
        <v>4</v>
      </c>
      <c r="F127" s="6">
        <v>3</v>
      </c>
      <c r="G127" s="13">
        <v>2.3157894000000002E-2</v>
      </c>
      <c r="H127" s="10">
        <v>2.0833337499999995</v>
      </c>
    </row>
    <row r="128" spans="1:8" ht="15" customHeight="1" x14ac:dyDescent="0.2">
      <c r="A128" s="4" t="s">
        <v>95</v>
      </c>
      <c r="B128" s="6">
        <v>5</v>
      </c>
      <c r="C128" s="6" t="s">
        <v>16</v>
      </c>
      <c r="D128" s="6">
        <v>5</v>
      </c>
      <c r="E128" s="6">
        <v>7</v>
      </c>
      <c r="F128" s="6">
        <v>3</v>
      </c>
      <c r="G128" s="13">
        <v>3.9736841000000002E-2</v>
      </c>
      <c r="H128" s="10">
        <v>90</v>
      </c>
    </row>
    <row r="129" spans="1:8" ht="21" customHeight="1" x14ac:dyDescent="0.2">
      <c r="A129" s="4" t="s">
        <v>126</v>
      </c>
      <c r="B129" s="5">
        <f t="shared" ref="B129:H129" si="16">SUM(B130:B133)</f>
        <v>6</v>
      </c>
      <c r="C129" s="5">
        <f t="shared" si="16"/>
        <v>0</v>
      </c>
      <c r="D129" s="5">
        <f t="shared" si="16"/>
        <v>6</v>
      </c>
      <c r="E129" s="5">
        <f t="shared" si="16"/>
        <v>46</v>
      </c>
      <c r="F129" s="5">
        <f t="shared" si="16"/>
        <v>7</v>
      </c>
      <c r="G129" s="12">
        <f t="shared" si="16"/>
        <v>0.30315789400000004</v>
      </c>
      <c r="H129" s="9">
        <f t="shared" si="16"/>
        <v>62.5</v>
      </c>
    </row>
    <row r="130" spans="1:8" ht="15" customHeight="1" x14ac:dyDescent="0.2">
      <c r="A130" s="4" t="s">
        <v>564</v>
      </c>
      <c r="B130" s="6">
        <v>3</v>
      </c>
      <c r="C130" s="6" t="s">
        <v>16</v>
      </c>
      <c r="D130" s="6">
        <v>3</v>
      </c>
      <c r="E130" s="6">
        <v>30</v>
      </c>
      <c r="F130" s="6">
        <v>3</v>
      </c>
      <c r="G130" s="13">
        <v>0.196578947</v>
      </c>
      <c r="H130" s="10">
        <v>32.5</v>
      </c>
    </row>
    <row r="131" spans="1:8" ht="15" customHeight="1" x14ac:dyDescent="0.2">
      <c r="A131" s="4" t="s">
        <v>127</v>
      </c>
      <c r="B131" s="6">
        <v>1</v>
      </c>
      <c r="C131" s="6" t="s">
        <v>16</v>
      </c>
      <c r="D131" s="6">
        <v>1</v>
      </c>
      <c r="E131" s="6">
        <v>1</v>
      </c>
      <c r="F131" s="6">
        <v>1</v>
      </c>
      <c r="G131" s="13">
        <v>6.5789469999999999E-3</v>
      </c>
      <c r="H131" s="10">
        <v>30</v>
      </c>
    </row>
    <row r="132" spans="1:8" ht="15" customHeight="1" x14ac:dyDescent="0.2">
      <c r="A132" s="4" t="s">
        <v>128</v>
      </c>
      <c r="B132" s="6">
        <v>1</v>
      </c>
      <c r="C132" s="6" t="s">
        <v>16</v>
      </c>
      <c r="D132" s="6">
        <v>1</v>
      </c>
      <c r="E132" s="6">
        <v>5</v>
      </c>
      <c r="F132" s="6" t="s">
        <v>16</v>
      </c>
      <c r="G132" s="13">
        <v>0.03</v>
      </c>
      <c r="H132" s="10" t="s">
        <v>16</v>
      </c>
    </row>
    <row r="133" spans="1:8" ht="15" customHeight="1" x14ac:dyDescent="0.2">
      <c r="A133" s="4" t="s">
        <v>129</v>
      </c>
      <c r="B133" s="6">
        <v>1</v>
      </c>
      <c r="C133" s="6" t="s">
        <v>16</v>
      </c>
      <c r="D133" s="6">
        <v>1</v>
      </c>
      <c r="E133" s="6">
        <v>10</v>
      </c>
      <c r="F133" s="6">
        <v>3</v>
      </c>
      <c r="G133" s="13">
        <v>7.0000000000000007E-2</v>
      </c>
      <c r="H133" s="10" t="s">
        <v>16</v>
      </c>
    </row>
    <row r="134" spans="1:8" ht="21" customHeight="1" x14ac:dyDescent="0.2">
      <c r="A134" s="4" t="s">
        <v>130</v>
      </c>
      <c r="B134" s="5">
        <f t="shared" ref="B134:H134" si="17">SUM(B135:B139)</f>
        <v>8</v>
      </c>
      <c r="C134" s="5">
        <f t="shared" si="17"/>
        <v>1</v>
      </c>
      <c r="D134" s="5">
        <f t="shared" si="17"/>
        <v>7</v>
      </c>
      <c r="E134" s="5">
        <f t="shared" si="17"/>
        <v>19</v>
      </c>
      <c r="F134" s="5">
        <f t="shared" si="17"/>
        <v>14</v>
      </c>
      <c r="G134" s="12">
        <f t="shared" si="17"/>
        <v>0.12315789399999999</v>
      </c>
      <c r="H134" s="9">
        <f t="shared" si="17"/>
        <v>355.08333374999995</v>
      </c>
    </row>
    <row r="135" spans="1:8" ht="15" customHeight="1" x14ac:dyDescent="0.2">
      <c r="A135" s="4" t="s">
        <v>131</v>
      </c>
      <c r="B135" s="6">
        <v>3</v>
      </c>
      <c r="C135" s="6">
        <v>1</v>
      </c>
      <c r="D135" s="6">
        <v>2</v>
      </c>
      <c r="E135" s="6">
        <v>5</v>
      </c>
      <c r="F135" s="6">
        <v>5</v>
      </c>
      <c r="G135" s="13">
        <v>3.3157894E-2</v>
      </c>
      <c r="H135" s="10">
        <v>207.58333374999995</v>
      </c>
    </row>
    <row r="136" spans="1:8" ht="15" customHeight="1" x14ac:dyDescent="0.2">
      <c r="A136" s="4" t="s">
        <v>132</v>
      </c>
      <c r="B136" s="6">
        <v>1</v>
      </c>
      <c r="C136" s="6" t="s">
        <v>16</v>
      </c>
      <c r="D136" s="6">
        <v>1</v>
      </c>
      <c r="E136" s="6">
        <v>4</v>
      </c>
      <c r="F136" s="6">
        <v>4</v>
      </c>
      <c r="G136" s="13">
        <v>0.03</v>
      </c>
      <c r="H136" s="10">
        <v>12.5</v>
      </c>
    </row>
    <row r="137" spans="1:8" ht="15" customHeight="1" x14ac:dyDescent="0.2">
      <c r="A137" s="4" t="s">
        <v>133</v>
      </c>
      <c r="B137" s="6">
        <v>2</v>
      </c>
      <c r="C137" s="6" t="s">
        <v>16</v>
      </c>
      <c r="D137" s="6">
        <v>2</v>
      </c>
      <c r="E137" s="6">
        <v>6</v>
      </c>
      <c r="F137" s="6">
        <v>3</v>
      </c>
      <c r="G137" s="13">
        <v>0.04</v>
      </c>
      <c r="H137" s="10">
        <v>60</v>
      </c>
    </row>
    <row r="138" spans="1:8" ht="15" customHeight="1" x14ac:dyDescent="0.2">
      <c r="A138" s="4" t="s">
        <v>134</v>
      </c>
      <c r="B138" s="6">
        <v>1</v>
      </c>
      <c r="C138" s="6" t="s">
        <v>16</v>
      </c>
      <c r="D138" s="6">
        <v>1</v>
      </c>
      <c r="E138" s="6">
        <v>2</v>
      </c>
      <c r="F138" s="6" t="s">
        <v>16</v>
      </c>
      <c r="G138" s="13">
        <v>0.01</v>
      </c>
      <c r="H138" s="10" t="s">
        <v>16</v>
      </c>
    </row>
    <row r="139" spans="1:8" ht="15" customHeight="1" x14ac:dyDescent="0.2">
      <c r="A139" s="4" t="s">
        <v>135</v>
      </c>
      <c r="B139" s="6">
        <v>1</v>
      </c>
      <c r="C139" s="6" t="s">
        <v>16</v>
      </c>
      <c r="D139" s="6">
        <v>1</v>
      </c>
      <c r="E139" s="6">
        <v>2</v>
      </c>
      <c r="F139" s="6">
        <v>2</v>
      </c>
      <c r="G139" s="13">
        <v>0.01</v>
      </c>
      <c r="H139" s="10">
        <v>75</v>
      </c>
    </row>
    <row r="140" spans="1:8" ht="21" customHeight="1" x14ac:dyDescent="0.2">
      <c r="A140" s="4" t="s">
        <v>136</v>
      </c>
      <c r="B140" s="5">
        <f t="shared" ref="B140:H140" si="18">SUM(B141:B143)</f>
        <v>70</v>
      </c>
      <c r="C140" s="5">
        <f t="shared" si="18"/>
        <v>2</v>
      </c>
      <c r="D140" s="5">
        <f t="shared" si="18"/>
        <v>68</v>
      </c>
      <c r="E140" s="5">
        <f t="shared" si="18"/>
        <v>462</v>
      </c>
      <c r="F140" s="5">
        <f t="shared" si="18"/>
        <v>293</v>
      </c>
      <c r="G140" s="12">
        <f t="shared" si="18"/>
        <v>3.018684205</v>
      </c>
      <c r="H140" s="9">
        <f t="shared" si="18"/>
        <v>5031.4087512499991</v>
      </c>
    </row>
    <row r="141" spans="1:8" ht="15" customHeight="1" x14ac:dyDescent="0.2">
      <c r="A141" s="4" t="s">
        <v>137</v>
      </c>
      <c r="B141" s="6">
        <v>46</v>
      </c>
      <c r="C141" s="6" t="s">
        <v>16</v>
      </c>
      <c r="D141" s="6">
        <v>46</v>
      </c>
      <c r="E141" s="6">
        <v>357</v>
      </c>
      <c r="F141" s="6">
        <v>248</v>
      </c>
      <c r="G141" s="13">
        <v>2.329210523</v>
      </c>
      <c r="H141" s="10">
        <v>3143.6666674999997</v>
      </c>
    </row>
    <row r="142" spans="1:8" ht="15" customHeight="1" x14ac:dyDescent="0.2">
      <c r="A142" s="4" t="s">
        <v>138</v>
      </c>
      <c r="B142" s="6">
        <v>5</v>
      </c>
      <c r="C142" s="6">
        <v>1</v>
      </c>
      <c r="D142" s="6">
        <v>4</v>
      </c>
      <c r="E142" s="6">
        <v>34</v>
      </c>
      <c r="F142" s="6">
        <v>14</v>
      </c>
      <c r="G142" s="13">
        <v>0.226578947</v>
      </c>
      <c r="H142" s="10">
        <v>62.71708375</v>
      </c>
    </row>
    <row r="143" spans="1:8" ht="15" customHeight="1" x14ac:dyDescent="0.2">
      <c r="A143" s="4" t="s">
        <v>139</v>
      </c>
      <c r="B143" s="6">
        <v>19</v>
      </c>
      <c r="C143" s="6">
        <v>1</v>
      </c>
      <c r="D143" s="6">
        <v>18</v>
      </c>
      <c r="E143" s="6">
        <v>71</v>
      </c>
      <c r="F143" s="6">
        <v>31</v>
      </c>
      <c r="G143" s="13">
        <v>0.46289473499999995</v>
      </c>
      <c r="H143" s="10">
        <v>1825.0250000000001</v>
      </c>
    </row>
    <row r="144" spans="1:8" ht="21" customHeight="1" x14ac:dyDescent="0.2">
      <c r="A144" s="4" t="s">
        <v>5</v>
      </c>
      <c r="B144" s="5">
        <f t="shared" ref="B144:H144" si="19">+B145+B155+B163+B172+B176+B190+B203+B212+B217+B223+B231+B237+B243</f>
        <v>8474</v>
      </c>
      <c r="C144" s="5">
        <f t="shared" si="19"/>
        <v>287</v>
      </c>
      <c r="D144" s="5">
        <f t="shared" si="19"/>
        <v>8187</v>
      </c>
      <c r="E144" s="5">
        <f t="shared" si="19"/>
        <v>32657.000000000007</v>
      </c>
      <c r="F144" s="5">
        <f t="shared" si="19"/>
        <v>25612</v>
      </c>
      <c r="G144" s="12">
        <f t="shared" si="19"/>
        <v>209.08405127800006</v>
      </c>
      <c r="H144" s="9">
        <f t="shared" si="19"/>
        <v>636430.12618999998</v>
      </c>
    </row>
    <row r="145" spans="1:8" ht="21" customHeight="1" x14ac:dyDescent="0.2">
      <c r="A145" s="4" t="s">
        <v>140</v>
      </c>
      <c r="B145" s="5">
        <f t="shared" ref="B145:H145" si="20">SUM(B146:B154)</f>
        <v>328</v>
      </c>
      <c r="C145" s="5">
        <f t="shared" si="20"/>
        <v>1</v>
      </c>
      <c r="D145" s="5">
        <f t="shared" si="20"/>
        <v>327</v>
      </c>
      <c r="E145" s="5">
        <f t="shared" si="20"/>
        <v>673.00000000000011</v>
      </c>
      <c r="F145" s="5">
        <f t="shared" si="20"/>
        <v>467</v>
      </c>
      <c r="G145" s="12">
        <f t="shared" si="20"/>
        <v>4.2165788769999999</v>
      </c>
      <c r="H145" s="9">
        <f t="shared" si="20"/>
        <v>15792.96707875</v>
      </c>
    </row>
    <row r="146" spans="1:8" ht="15" customHeight="1" x14ac:dyDescent="0.2">
      <c r="A146" s="4" t="s">
        <v>565</v>
      </c>
      <c r="B146" s="6">
        <v>29</v>
      </c>
      <c r="C146" s="6">
        <v>1</v>
      </c>
      <c r="D146" s="6">
        <v>28</v>
      </c>
      <c r="E146" s="6">
        <v>39.000000000000007</v>
      </c>
      <c r="F146" s="6">
        <v>28</v>
      </c>
      <c r="G146" s="13">
        <v>0.25473683400000002</v>
      </c>
      <c r="H146" s="10">
        <v>561.75</v>
      </c>
    </row>
    <row r="147" spans="1:8" ht="15" customHeight="1" x14ac:dyDescent="0.2">
      <c r="A147" s="4" t="s">
        <v>141</v>
      </c>
      <c r="B147" s="6">
        <v>129</v>
      </c>
      <c r="C147" s="6" t="s">
        <v>16</v>
      </c>
      <c r="D147" s="6">
        <v>129</v>
      </c>
      <c r="E147" s="6">
        <v>306.00000000000011</v>
      </c>
      <c r="F147" s="6">
        <v>234.00000000000003</v>
      </c>
      <c r="G147" s="13">
        <v>1.9334210249999999</v>
      </c>
      <c r="H147" s="10">
        <v>11982.758749999999</v>
      </c>
    </row>
    <row r="148" spans="1:8" ht="15" customHeight="1" x14ac:dyDescent="0.2">
      <c r="A148" s="4" t="s">
        <v>142</v>
      </c>
      <c r="B148" s="6">
        <v>66</v>
      </c>
      <c r="C148" s="6" t="s">
        <v>16</v>
      </c>
      <c r="D148" s="6">
        <v>66</v>
      </c>
      <c r="E148" s="6">
        <v>90</v>
      </c>
      <c r="F148" s="6">
        <v>15.000000000000004</v>
      </c>
      <c r="G148" s="13">
        <v>0.56552629699999979</v>
      </c>
      <c r="H148" s="10">
        <v>252.66666500000002</v>
      </c>
    </row>
    <row r="149" spans="1:8" ht="15" customHeight="1" x14ac:dyDescent="0.2">
      <c r="A149" s="4" t="s">
        <v>143</v>
      </c>
      <c r="B149" s="6">
        <v>11</v>
      </c>
      <c r="C149" s="6" t="s">
        <v>16</v>
      </c>
      <c r="D149" s="6">
        <v>11</v>
      </c>
      <c r="E149" s="6">
        <v>19</v>
      </c>
      <c r="F149" s="6">
        <v>17</v>
      </c>
      <c r="G149" s="13">
        <v>0.11605262899999999</v>
      </c>
      <c r="H149" s="10">
        <v>385.29166624999993</v>
      </c>
    </row>
    <row r="150" spans="1:8" ht="15" customHeight="1" x14ac:dyDescent="0.2">
      <c r="A150" s="4" t="s">
        <v>144</v>
      </c>
      <c r="B150" s="6">
        <v>2</v>
      </c>
      <c r="C150" s="6" t="s">
        <v>16</v>
      </c>
      <c r="D150" s="6">
        <v>2</v>
      </c>
      <c r="E150" s="6">
        <v>3</v>
      </c>
      <c r="F150" s="6">
        <v>3</v>
      </c>
      <c r="G150" s="13">
        <v>1.6578947E-2</v>
      </c>
      <c r="H150" s="10">
        <v>1.25</v>
      </c>
    </row>
    <row r="151" spans="1:8" ht="15" customHeight="1" x14ac:dyDescent="0.2">
      <c r="A151" s="4" t="s">
        <v>145</v>
      </c>
      <c r="B151" s="6">
        <v>44</v>
      </c>
      <c r="C151" s="6" t="s">
        <v>16</v>
      </c>
      <c r="D151" s="6">
        <v>44</v>
      </c>
      <c r="E151" s="6">
        <v>91.000000000000028</v>
      </c>
      <c r="F151" s="6">
        <v>85.000000000000014</v>
      </c>
      <c r="G151" s="13">
        <v>0.54842104599999997</v>
      </c>
      <c r="H151" s="10">
        <v>1624.5833312499999</v>
      </c>
    </row>
    <row r="152" spans="1:8" ht="15" customHeight="1" x14ac:dyDescent="0.2">
      <c r="A152" s="4" t="s">
        <v>146</v>
      </c>
      <c r="B152" s="6">
        <v>30</v>
      </c>
      <c r="C152" s="6" t="s">
        <v>16</v>
      </c>
      <c r="D152" s="6">
        <v>30</v>
      </c>
      <c r="E152" s="6">
        <v>84</v>
      </c>
      <c r="F152" s="6">
        <v>46</v>
      </c>
      <c r="G152" s="13">
        <v>0.52552631100000013</v>
      </c>
      <c r="H152" s="10">
        <v>438.75000124999997</v>
      </c>
    </row>
    <row r="153" spans="1:8" ht="15" customHeight="1" x14ac:dyDescent="0.2">
      <c r="A153" s="4" t="s">
        <v>147</v>
      </c>
      <c r="B153" s="6">
        <v>1</v>
      </c>
      <c r="C153" s="6" t="s">
        <v>16</v>
      </c>
      <c r="D153" s="6">
        <v>1</v>
      </c>
      <c r="E153" s="6">
        <v>1</v>
      </c>
      <c r="F153" s="6">
        <v>1</v>
      </c>
      <c r="G153" s="13">
        <v>6.5789469999999999E-3</v>
      </c>
      <c r="H153" s="10">
        <v>3</v>
      </c>
    </row>
    <row r="154" spans="1:8" ht="15" customHeight="1" x14ac:dyDescent="0.2">
      <c r="A154" s="4" t="s">
        <v>148</v>
      </c>
      <c r="B154" s="6">
        <v>16</v>
      </c>
      <c r="C154" s="6" t="s">
        <v>16</v>
      </c>
      <c r="D154" s="6">
        <v>16</v>
      </c>
      <c r="E154" s="6">
        <v>40</v>
      </c>
      <c r="F154" s="6">
        <v>38</v>
      </c>
      <c r="G154" s="13">
        <v>0.24973684100000001</v>
      </c>
      <c r="H154" s="10">
        <v>542.91666499999997</v>
      </c>
    </row>
    <row r="155" spans="1:8" ht="21" customHeight="1" x14ac:dyDescent="0.2">
      <c r="A155" s="4" t="s">
        <v>149</v>
      </c>
      <c r="B155" s="5">
        <f t="shared" ref="B155:H155" si="21">SUM(B156:B162)</f>
        <v>2350</v>
      </c>
      <c r="C155" s="5">
        <f t="shared" si="21"/>
        <v>31</v>
      </c>
      <c r="D155" s="5">
        <f t="shared" si="21"/>
        <v>2319</v>
      </c>
      <c r="E155" s="5">
        <f t="shared" si="21"/>
        <v>6809.0000000000009</v>
      </c>
      <c r="F155" s="5">
        <f t="shared" si="21"/>
        <v>5638</v>
      </c>
      <c r="G155" s="12">
        <f t="shared" si="21"/>
        <v>43.874473324999997</v>
      </c>
      <c r="H155" s="9">
        <f t="shared" si="21"/>
        <v>76144.333748750025</v>
      </c>
    </row>
    <row r="156" spans="1:8" ht="15" customHeight="1" x14ac:dyDescent="0.2">
      <c r="A156" s="4" t="s">
        <v>566</v>
      </c>
      <c r="B156" s="6">
        <v>55</v>
      </c>
      <c r="C156" s="6">
        <v>3</v>
      </c>
      <c r="D156" s="6">
        <v>52</v>
      </c>
      <c r="E156" s="6">
        <v>123.99999999999999</v>
      </c>
      <c r="F156" s="6">
        <v>67.000000000000014</v>
      </c>
      <c r="G156" s="13">
        <v>0.77763156899999997</v>
      </c>
      <c r="H156" s="10">
        <v>565.2916674999999</v>
      </c>
    </row>
    <row r="157" spans="1:8" ht="15" customHeight="1" x14ac:dyDescent="0.2">
      <c r="A157" s="4" t="s">
        <v>150</v>
      </c>
      <c r="B157" s="6">
        <v>4</v>
      </c>
      <c r="C157" s="6">
        <v>3</v>
      </c>
      <c r="D157" s="6">
        <v>1</v>
      </c>
      <c r="E157" s="6">
        <v>16</v>
      </c>
      <c r="F157" s="6">
        <v>11</v>
      </c>
      <c r="G157" s="13">
        <v>0.38657894700000001</v>
      </c>
      <c r="H157" s="10">
        <v>356</v>
      </c>
    </row>
    <row r="158" spans="1:8" ht="15" customHeight="1" x14ac:dyDescent="0.2">
      <c r="A158" s="4" t="s">
        <v>151</v>
      </c>
      <c r="B158" s="6">
        <v>1204</v>
      </c>
      <c r="C158" s="6">
        <v>12</v>
      </c>
      <c r="D158" s="6">
        <v>1192</v>
      </c>
      <c r="E158" s="6">
        <v>3964.0000000000009</v>
      </c>
      <c r="F158" s="6">
        <v>3449.9999999999995</v>
      </c>
      <c r="G158" s="13">
        <v>25.496841938000003</v>
      </c>
      <c r="H158" s="10">
        <v>18687.758349999996</v>
      </c>
    </row>
    <row r="159" spans="1:8" ht="15" customHeight="1" x14ac:dyDescent="0.2">
      <c r="A159" s="4" t="s">
        <v>152</v>
      </c>
      <c r="B159" s="6">
        <v>421</v>
      </c>
      <c r="C159" s="6">
        <v>8</v>
      </c>
      <c r="D159" s="6">
        <v>413</v>
      </c>
      <c r="E159" s="6">
        <v>1017.9999999999997</v>
      </c>
      <c r="F159" s="6">
        <v>767</v>
      </c>
      <c r="G159" s="13">
        <v>6.4305262479999934</v>
      </c>
      <c r="H159" s="10">
        <v>10795.183322500001</v>
      </c>
    </row>
    <row r="160" spans="1:8" ht="15" customHeight="1" x14ac:dyDescent="0.2">
      <c r="A160" s="4" t="s">
        <v>153</v>
      </c>
      <c r="B160" s="6">
        <v>376</v>
      </c>
      <c r="C160" s="6">
        <v>4</v>
      </c>
      <c r="D160" s="6">
        <v>372</v>
      </c>
      <c r="E160" s="6">
        <v>1120.9999999999998</v>
      </c>
      <c r="F160" s="6">
        <v>942.99999999999966</v>
      </c>
      <c r="G160" s="13">
        <v>7.2173683680000007</v>
      </c>
      <c r="H160" s="10">
        <v>34147.267081250015</v>
      </c>
    </row>
    <row r="161" spans="1:8" ht="15" customHeight="1" x14ac:dyDescent="0.2">
      <c r="A161" s="4" t="s">
        <v>85</v>
      </c>
      <c r="B161" s="6">
        <v>28</v>
      </c>
      <c r="C161" s="6">
        <v>1</v>
      </c>
      <c r="D161" s="6">
        <v>27</v>
      </c>
      <c r="E161" s="6">
        <v>70.000000000000014</v>
      </c>
      <c r="F161" s="6">
        <v>43</v>
      </c>
      <c r="G161" s="13">
        <v>0.44210525800000011</v>
      </c>
      <c r="H161" s="10">
        <v>414.25000124999997</v>
      </c>
    </row>
    <row r="162" spans="1:8" ht="15" customHeight="1" x14ac:dyDescent="0.2">
      <c r="A162" s="4" t="s">
        <v>154</v>
      </c>
      <c r="B162" s="6">
        <v>262</v>
      </c>
      <c r="C162" s="6" t="s">
        <v>16</v>
      </c>
      <c r="D162" s="6">
        <v>262</v>
      </c>
      <c r="E162" s="6">
        <v>496</v>
      </c>
      <c r="F162" s="6">
        <v>357.00000000000017</v>
      </c>
      <c r="G162" s="13">
        <v>3.1234209970000002</v>
      </c>
      <c r="H162" s="10">
        <v>11178.583326250005</v>
      </c>
    </row>
    <row r="163" spans="1:8" ht="21" customHeight="1" x14ac:dyDescent="0.2">
      <c r="A163" s="4" t="s">
        <v>155</v>
      </c>
      <c r="B163" s="5">
        <f t="shared" ref="B163:H163" si="22">SUM(B164:B171)</f>
        <v>553</v>
      </c>
      <c r="C163" s="5">
        <f t="shared" si="22"/>
        <v>10</v>
      </c>
      <c r="D163" s="5">
        <f t="shared" si="22"/>
        <v>543</v>
      </c>
      <c r="E163" s="5">
        <f t="shared" si="22"/>
        <v>1661.0000000000005</v>
      </c>
      <c r="F163" s="5">
        <f t="shared" si="22"/>
        <v>1181</v>
      </c>
      <c r="G163" s="12">
        <f t="shared" si="22"/>
        <v>9.9384209620000021</v>
      </c>
      <c r="H163" s="9">
        <f t="shared" si="22"/>
        <v>12778.833321250004</v>
      </c>
    </row>
    <row r="164" spans="1:8" ht="15" customHeight="1" x14ac:dyDescent="0.2">
      <c r="A164" s="4" t="s">
        <v>567</v>
      </c>
      <c r="B164" s="6">
        <v>205</v>
      </c>
      <c r="C164" s="6">
        <v>2</v>
      </c>
      <c r="D164" s="6">
        <v>203</v>
      </c>
      <c r="E164" s="6">
        <v>790.00000000000045</v>
      </c>
      <c r="F164" s="6">
        <v>505.99999999999989</v>
      </c>
      <c r="G164" s="13">
        <v>4.4531578659999997</v>
      </c>
      <c r="H164" s="10">
        <v>1105.0583325000009</v>
      </c>
    </row>
    <row r="165" spans="1:8" ht="15" customHeight="1" x14ac:dyDescent="0.2">
      <c r="A165" s="4" t="s">
        <v>156</v>
      </c>
      <c r="B165" s="6">
        <v>92</v>
      </c>
      <c r="C165" s="6">
        <v>3</v>
      </c>
      <c r="D165" s="6">
        <v>89</v>
      </c>
      <c r="E165" s="6">
        <v>197.00000000000003</v>
      </c>
      <c r="F165" s="6">
        <v>132.99999999999997</v>
      </c>
      <c r="G165" s="13">
        <v>1.2323684030000006</v>
      </c>
      <c r="H165" s="10">
        <v>6129.4416612500045</v>
      </c>
    </row>
    <row r="166" spans="1:8" ht="15" customHeight="1" x14ac:dyDescent="0.2">
      <c r="A166" s="4" t="s">
        <v>157</v>
      </c>
      <c r="B166" s="6">
        <v>1</v>
      </c>
      <c r="C166" s="6" t="s">
        <v>16</v>
      </c>
      <c r="D166" s="6">
        <v>1</v>
      </c>
      <c r="E166" s="6">
        <v>2</v>
      </c>
      <c r="F166" s="6" t="s">
        <v>16</v>
      </c>
      <c r="G166" s="13">
        <v>0.01</v>
      </c>
      <c r="H166" s="10" t="s">
        <v>16</v>
      </c>
    </row>
    <row r="167" spans="1:8" ht="15" customHeight="1" x14ac:dyDescent="0.2">
      <c r="A167" s="4" t="s">
        <v>158</v>
      </c>
      <c r="B167" s="6">
        <v>21</v>
      </c>
      <c r="C167" s="6">
        <v>1</v>
      </c>
      <c r="D167" s="6">
        <v>20</v>
      </c>
      <c r="E167" s="6">
        <v>43</v>
      </c>
      <c r="F167" s="6">
        <v>19</v>
      </c>
      <c r="G167" s="13">
        <v>0.25263157600000002</v>
      </c>
      <c r="H167" s="10">
        <v>19.333331249999997</v>
      </c>
    </row>
    <row r="168" spans="1:8" ht="15" customHeight="1" x14ac:dyDescent="0.2">
      <c r="A168" s="4" t="s">
        <v>159</v>
      </c>
      <c r="B168" s="6">
        <v>139</v>
      </c>
      <c r="C168" s="6">
        <v>4</v>
      </c>
      <c r="D168" s="6">
        <v>135</v>
      </c>
      <c r="E168" s="6">
        <v>455.00000000000006</v>
      </c>
      <c r="F168" s="6">
        <v>414</v>
      </c>
      <c r="G168" s="13">
        <v>2.8889473500000022</v>
      </c>
      <c r="H168" s="10">
        <v>1517.2166649999997</v>
      </c>
    </row>
    <row r="169" spans="1:8" ht="15" customHeight="1" x14ac:dyDescent="0.2">
      <c r="A169" s="4" t="s">
        <v>160</v>
      </c>
      <c r="B169" s="6">
        <v>13</v>
      </c>
      <c r="C169" s="6" t="s">
        <v>16</v>
      </c>
      <c r="D169" s="6">
        <v>13</v>
      </c>
      <c r="E169" s="6">
        <v>29.999999999999993</v>
      </c>
      <c r="F169" s="6">
        <v>10</v>
      </c>
      <c r="G169" s="13">
        <v>0.18631578800000004</v>
      </c>
      <c r="H169" s="10">
        <v>16.999999999999996</v>
      </c>
    </row>
    <row r="170" spans="1:8" ht="15" customHeight="1" x14ac:dyDescent="0.2">
      <c r="A170" s="4" t="s">
        <v>161</v>
      </c>
      <c r="B170" s="6">
        <v>24</v>
      </c>
      <c r="C170" s="6" t="s">
        <v>16</v>
      </c>
      <c r="D170" s="6">
        <v>24</v>
      </c>
      <c r="E170" s="6">
        <v>38</v>
      </c>
      <c r="F170" s="6">
        <v>30.000000000000011</v>
      </c>
      <c r="G170" s="13">
        <v>0.23842104599999997</v>
      </c>
      <c r="H170" s="10">
        <v>1370.8999999999996</v>
      </c>
    </row>
    <row r="171" spans="1:8" ht="15" customHeight="1" x14ac:dyDescent="0.2">
      <c r="A171" s="4" t="s">
        <v>162</v>
      </c>
      <c r="B171" s="6">
        <v>58</v>
      </c>
      <c r="C171" s="6" t="s">
        <v>16</v>
      </c>
      <c r="D171" s="6">
        <v>58</v>
      </c>
      <c r="E171" s="6">
        <v>106</v>
      </c>
      <c r="F171" s="6">
        <v>69</v>
      </c>
      <c r="G171" s="13">
        <v>0.67657893300000005</v>
      </c>
      <c r="H171" s="10">
        <v>2619.8833312500001</v>
      </c>
    </row>
    <row r="172" spans="1:8" ht="21" customHeight="1" x14ac:dyDescent="0.2">
      <c r="A172" s="4" t="s">
        <v>163</v>
      </c>
      <c r="B172" s="5">
        <f t="shared" ref="B172:H172" si="23">SUM(B173:B175)</f>
        <v>93</v>
      </c>
      <c r="C172" s="5">
        <f t="shared" si="23"/>
        <v>0</v>
      </c>
      <c r="D172" s="5">
        <f t="shared" si="23"/>
        <v>93</v>
      </c>
      <c r="E172" s="5">
        <f t="shared" si="23"/>
        <v>240.00000000000003</v>
      </c>
      <c r="F172" s="5">
        <f t="shared" si="23"/>
        <v>122.99999999999997</v>
      </c>
      <c r="G172" s="12">
        <f t="shared" si="23"/>
        <v>1.5455262969999999</v>
      </c>
      <c r="H172" s="9">
        <f t="shared" si="23"/>
        <v>4982.0920824999994</v>
      </c>
    </row>
    <row r="173" spans="1:8" ht="15" customHeight="1" x14ac:dyDescent="0.2">
      <c r="A173" s="4" t="s">
        <v>164</v>
      </c>
      <c r="B173" s="6">
        <v>76</v>
      </c>
      <c r="C173" s="6" t="s">
        <v>16</v>
      </c>
      <c r="D173" s="6">
        <v>76</v>
      </c>
      <c r="E173" s="6">
        <v>177.00000000000003</v>
      </c>
      <c r="F173" s="6">
        <v>81.999999999999972</v>
      </c>
      <c r="G173" s="13">
        <v>1.1360526150000001</v>
      </c>
      <c r="H173" s="10">
        <v>2457.1666662499988</v>
      </c>
    </row>
    <row r="174" spans="1:8" ht="15" customHeight="1" x14ac:dyDescent="0.2">
      <c r="A174" s="4" t="s">
        <v>165</v>
      </c>
      <c r="B174" s="6">
        <v>15</v>
      </c>
      <c r="C174" s="6" t="s">
        <v>16</v>
      </c>
      <c r="D174" s="6">
        <v>15</v>
      </c>
      <c r="E174" s="6">
        <v>61</v>
      </c>
      <c r="F174" s="6">
        <v>40.999999999999993</v>
      </c>
      <c r="G174" s="13">
        <v>0.396315788</v>
      </c>
      <c r="H174" s="10">
        <v>2524.9254162500006</v>
      </c>
    </row>
    <row r="175" spans="1:8" ht="15" customHeight="1" x14ac:dyDescent="0.2">
      <c r="A175" s="4" t="s">
        <v>166</v>
      </c>
      <c r="B175" s="6">
        <v>2</v>
      </c>
      <c r="C175" s="6" t="s">
        <v>16</v>
      </c>
      <c r="D175" s="6">
        <v>2</v>
      </c>
      <c r="E175" s="6">
        <v>2</v>
      </c>
      <c r="F175" s="6" t="s">
        <v>16</v>
      </c>
      <c r="G175" s="13">
        <v>1.3157894E-2</v>
      </c>
      <c r="H175" s="10" t="s">
        <v>16</v>
      </c>
    </row>
    <row r="176" spans="1:8" ht="21" customHeight="1" x14ac:dyDescent="0.2">
      <c r="A176" s="4" t="s">
        <v>167</v>
      </c>
      <c r="B176" s="5">
        <f t="shared" ref="B176:H176" si="24">SUM(B177:B189)</f>
        <v>3548</v>
      </c>
      <c r="C176" s="5">
        <f t="shared" si="24"/>
        <v>188</v>
      </c>
      <c r="D176" s="5">
        <f t="shared" si="24"/>
        <v>3360</v>
      </c>
      <c r="E176" s="5">
        <f t="shared" si="24"/>
        <v>17712.000000000007</v>
      </c>
      <c r="F176" s="5">
        <f t="shared" si="24"/>
        <v>13815</v>
      </c>
      <c r="G176" s="12">
        <f t="shared" si="24"/>
        <v>118.81816267600004</v>
      </c>
      <c r="H176" s="9">
        <f t="shared" si="24"/>
        <v>477919.15829499986</v>
      </c>
    </row>
    <row r="177" spans="1:8" ht="15" customHeight="1" x14ac:dyDescent="0.2">
      <c r="A177" s="4" t="s">
        <v>568</v>
      </c>
      <c r="B177" s="6">
        <v>448</v>
      </c>
      <c r="C177" s="6">
        <v>12</v>
      </c>
      <c r="D177" s="6">
        <v>436</v>
      </c>
      <c r="E177" s="6">
        <v>1309.9999999999991</v>
      </c>
      <c r="F177" s="6">
        <v>644.99999999999989</v>
      </c>
      <c r="G177" s="13">
        <v>8.3681051530000072</v>
      </c>
      <c r="H177" s="10">
        <v>29509.816652500005</v>
      </c>
    </row>
    <row r="178" spans="1:8" ht="15" customHeight="1" x14ac:dyDescent="0.2">
      <c r="A178" s="4" t="s">
        <v>622</v>
      </c>
      <c r="B178" s="6">
        <v>480</v>
      </c>
      <c r="C178" s="6">
        <v>10</v>
      </c>
      <c r="D178" s="6">
        <v>470</v>
      </c>
      <c r="E178" s="6">
        <v>3590.0000000000009</v>
      </c>
      <c r="F178" s="6">
        <v>2945.0000000000005</v>
      </c>
      <c r="G178" s="13">
        <v>23.020789421000003</v>
      </c>
      <c r="H178" s="10">
        <v>113078.59166374999</v>
      </c>
    </row>
    <row r="179" spans="1:8" ht="15" customHeight="1" x14ac:dyDescent="0.2">
      <c r="A179" s="4" t="s">
        <v>168</v>
      </c>
      <c r="B179" s="6">
        <v>221</v>
      </c>
      <c r="C179" s="6">
        <v>15</v>
      </c>
      <c r="D179" s="6">
        <v>206</v>
      </c>
      <c r="E179" s="6">
        <v>513</v>
      </c>
      <c r="F179" s="6">
        <v>337.00000000000006</v>
      </c>
      <c r="G179" s="13">
        <v>3.3081578449999993</v>
      </c>
      <c r="H179" s="10">
        <v>14509.366663749999</v>
      </c>
    </row>
    <row r="180" spans="1:8" ht="15" customHeight="1" x14ac:dyDescent="0.2">
      <c r="A180" s="4" t="s">
        <v>169</v>
      </c>
      <c r="B180" s="6">
        <v>162</v>
      </c>
      <c r="C180" s="6">
        <v>11</v>
      </c>
      <c r="D180" s="6">
        <v>151</v>
      </c>
      <c r="E180" s="6">
        <v>2150</v>
      </c>
      <c r="F180" s="6">
        <v>1704</v>
      </c>
      <c r="G180" s="13">
        <v>15.831315781000004</v>
      </c>
      <c r="H180" s="10">
        <v>46357.291667500016</v>
      </c>
    </row>
    <row r="181" spans="1:8" ht="15" customHeight="1" x14ac:dyDescent="0.2">
      <c r="A181" s="4" t="s">
        <v>170</v>
      </c>
      <c r="B181" s="6">
        <v>485</v>
      </c>
      <c r="C181" s="6">
        <v>38</v>
      </c>
      <c r="D181" s="6">
        <v>447</v>
      </c>
      <c r="E181" s="6">
        <v>1511.0000000000009</v>
      </c>
      <c r="F181" s="6">
        <v>1316.9999999999998</v>
      </c>
      <c r="G181" s="13">
        <v>10.535584148999995</v>
      </c>
      <c r="H181" s="10">
        <v>38493.274994999971</v>
      </c>
    </row>
    <row r="182" spans="1:8" ht="15" customHeight="1" x14ac:dyDescent="0.2">
      <c r="A182" s="4" t="s">
        <v>171</v>
      </c>
      <c r="B182" s="6">
        <v>83</v>
      </c>
      <c r="C182" s="6">
        <v>5</v>
      </c>
      <c r="D182" s="6">
        <v>78</v>
      </c>
      <c r="E182" s="6">
        <v>235.99999999999994</v>
      </c>
      <c r="F182" s="6">
        <v>202</v>
      </c>
      <c r="G182" s="13">
        <v>2.8544736749999995</v>
      </c>
      <c r="H182" s="10">
        <v>4645.4166662499993</v>
      </c>
    </row>
    <row r="183" spans="1:8" ht="15" customHeight="1" x14ac:dyDescent="0.2">
      <c r="A183" s="4" t="s">
        <v>172</v>
      </c>
      <c r="B183" s="6">
        <v>294</v>
      </c>
      <c r="C183" s="6">
        <v>49</v>
      </c>
      <c r="D183" s="6">
        <v>245</v>
      </c>
      <c r="E183" s="6">
        <v>918.99999999999977</v>
      </c>
      <c r="F183" s="6">
        <v>496.00000000000023</v>
      </c>
      <c r="G183" s="13">
        <v>5.8465789049999994</v>
      </c>
      <c r="H183" s="10">
        <v>19063.416666249999</v>
      </c>
    </row>
    <row r="184" spans="1:8" ht="15" customHeight="1" x14ac:dyDescent="0.2">
      <c r="A184" s="4" t="s">
        <v>173</v>
      </c>
      <c r="B184" s="6">
        <v>175</v>
      </c>
      <c r="C184" s="6" t="s">
        <v>16</v>
      </c>
      <c r="D184" s="6">
        <v>175</v>
      </c>
      <c r="E184" s="6">
        <v>412.00000000000034</v>
      </c>
      <c r="F184" s="6">
        <v>311.00000000000017</v>
      </c>
      <c r="G184" s="13">
        <v>2.5905262900000006</v>
      </c>
      <c r="H184" s="10">
        <v>9320.6666662499974</v>
      </c>
    </row>
    <row r="185" spans="1:8" ht="15" customHeight="1" x14ac:dyDescent="0.2">
      <c r="A185" s="4" t="s">
        <v>174</v>
      </c>
      <c r="B185" s="6">
        <v>155</v>
      </c>
      <c r="C185" s="6">
        <v>9</v>
      </c>
      <c r="D185" s="6">
        <v>146</v>
      </c>
      <c r="E185" s="6">
        <v>820.00000000000045</v>
      </c>
      <c r="F185" s="6">
        <v>708.99999999999943</v>
      </c>
      <c r="G185" s="13">
        <v>5.1487894560000029</v>
      </c>
      <c r="H185" s="10">
        <v>46012.499999999985</v>
      </c>
    </row>
    <row r="186" spans="1:8" ht="15" customHeight="1" x14ac:dyDescent="0.2">
      <c r="A186" s="4" t="s">
        <v>175</v>
      </c>
      <c r="B186" s="6">
        <v>50</v>
      </c>
      <c r="C186" s="6">
        <v>1</v>
      </c>
      <c r="D186" s="6">
        <v>49</v>
      </c>
      <c r="E186" s="6">
        <v>139.00000000000006</v>
      </c>
      <c r="F186" s="6">
        <v>102.00000000000003</v>
      </c>
      <c r="G186" s="13">
        <v>0.83842104600000011</v>
      </c>
      <c r="H186" s="10">
        <v>3455.1249999999995</v>
      </c>
    </row>
    <row r="187" spans="1:8" ht="15" customHeight="1" x14ac:dyDescent="0.2">
      <c r="A187" s="4" t="s">
        <v>176</v>
      </c>
      <c r="B187" s="6">
        <v>68</v>
      </c>
      <c r="C187" s="6">
        <v>5</v>
      </c>
      <c r="D187" s="6">
        <v>63</v>
      </c>
      <c r="E187" s="6">
        <v>156.00000000000006</v>
      </c>
      <c r="F187" s="6">
        <v>69</v>
      </c>
      <c r="G187" s="13">
        <v>1.0042105160000001</v>
      </c>
      <c r="H187" s="10">
        <v>1577.5416675000001</v>
      </c>
    </row>
    <row r="188" spans="1:8" ht="15" customHeight="1" x14ac:dyDescent="0.2">
      <c r="A188" s="4" t="s">
        <v>177</v>
      </c>
      <c r="B188" s="6">
        <v>94</v>
      </c>
      <c r="C188" s="6">
        <v>11</v>
      </c>
      <c r="D188" s="6">
        <v>83</v>
      </c>
      <c r="E188" s="6">
        <v>205</v>
      </c>
      <c r="F188" s="6">
        <v>143</v>
      </c>
      <c r="G188" s="13">
        <v>1.2854736610000004</v>
      </c>
      <c r="H188" s="10">
        <v>8918.8333312499999</v>
      </c>
    </row>
    <row r="189" spans="1:8" ht="15" customHeight="1" x14ac:dyDescent="0.2">
      <c r="A189" s="4" t="s">
        <v>178</v>
      </c>
      <c r="B189" s="6">
        <v>833</v>
      </c>
      <c r="C189" s="6">
        <v>22</v>
      </c>
      <c r="D189" s="6">
        <v>811</v>
      </c>
      <c r="E189" s="6">
        <v>5751.0000000000055</v>
      </c>
      <c r="F189" s="6">
        <v>4835.0000000000009</v>
      </c>
      <c r="G189" s="13">
        <v>38.185736778000027</v>
      </c>
      <c r="H189" s="10">
        <v>142977.31665499989</v>
      </c>
    </row>
    <row r="190" spans="1:8" ht="21" customHeight="1" x14ac:dyDescent="0.2">
      <c r="A190" s="4" t="s">
        <v>179</v>
      </c>
      <c r="B190" s="5">
        <f t="shared" ref="B190:H190" si="25">SUM(B191:B202)</f>
        <v>358</v>
      </c>
      <c r="C190" s="5">
        <f t="shared" si="25"/>
        <v>13</v>
      </c>
      <c r="D190" s="5">
        <f t="shared" si="25"/>
        <v>345</v>
      </c>
      <c r="E190" s="5">
        <f t="shared" si="25"/>
        <v>2708.0000000000009</v>
      </c>
      <c r="F190" s="5">
        <f t="shared" si="25"/>
        <v>2415.0000000000014</v>
      </c>
      <c r="G190" s="12">
        <f t="shared" si="25"/>
        <v>12.453684128000001</v>
      </c>
      <c r="H190" s="9">
        <f t="shared" si="25"/>
        <v>13738.983336249999</v>
      </c>
    </row>
    <row r="191" spans="1:8" ht="15" customHeight="1" x14ac:dyDescent="0.2">
      <c r="A191" s="4" t="s">
        <v>569</v>
      </c>
      <c r="B191" s="6">
        <v>4</v>
      </c>
      <c r="C191" s="6" t="s">
        <v>16</v>
      </c>
      <c r="D191" s="6">
        <v>4</v>
      </c>
      <c r="E191" s="6">
        <v>13</v>
      </c>
      <c r="F191" s="6">
        <v>3</v>
      </c>
      <c r="G191" s="13">
        <v>7.6578946999999994E-2</v>
      </c>
      <c r="H191" s="10">
        <v>13.5</v>
      </c>
    </row>
    <row r="192" spans="1:8" ht="15" customHeight="1" x14ac:dyDescent="0.2">
      <c r="A192" s="4" t="s">
        <v>180</v>
      </c>
      <c r="B192" s="6">
        <v>2</v>
      </c>
      <c r="C192" s="6" t="s">
        <v>16</v>
      </c>
      <c r="D192" s="6">
        <v>2</v>
      </c>
      <c r="E192" s="6">
        <v>3</v>
      </c>
      <c r="F192" s="6">
        <v>3</v>
      </c>
      <c r="G192" s="13">
        <v>1.6578947E-2</v>
      </c>
      <c r="H192" s="10">
        <v>103.41666625000001</v>
      </c>
    </row>
    <row r="193" spans="1:8" ht="15" customHeight="1" x14ac:dyDescent="0.2">
      <c r="A193" s="4" t="s">
        <v>181</v>
      </c>
      <c r="B193" s="6">
        <v>19</v>
      </c>
      <c r="C193" s="6" t="s">
        <v>16</v>
      </c>
      <c r="D193" s="6">
        <v>19</v>
      </c>
      <c r="E193" s="6">
        <v>73</v>
      </c>
      <c r="F193" s="6">
        <v>55.999999999999986</v>
      </c>
      <c r="G193" s="13">
        <v>0.48605262900000001</v>
      </c>
      <c r="H193" s="10">
        <v>366.66666624999999</v>
      </c>
    </row>
    <row r="194" spans="1:8" ht="15" customHeight="1" x14ac:dyDescent="0.2">
      <c r="A194" s="4" t="s">
        <v>182</v>
      </c>
      <c r="B194" s="6">
        <v>10</v>
      </c>
      <c r="C194" s="6">
        <v>2</v>
      </c>
      <c r="D194" s="6">
        <v>8</v>
      </c>
      <c r="E194" s="6">
        <v>15</v>
      </c>
      <c r="F194" s="6">
        <v>7.9999999999999991</v>
      </c>
      <c r="G194" s="13">
        <v>9.6052629E-2</v>
      </c>
      <c r="H194" s="10">
        <v>265.33333374999995</v>
      </c>
    </row>
    <row r="195" spans="1:8" ht="15" customHeight="1" x14ac:dyDescent="0.2">
      <c r="A195" s="4" t="s">
        <v>183</v>
      </c>
      <c r="B195" s="6">
        <v>5</v>
      </c>
      <c r="C195" s="6" t="s">
        <v>16</v>
      </c>
      <c r="D195" s="6">
        <v>5</v>
      </c>
      <c r="E195" s="6">
        <v>56</v>
      </c>
      <c r="F195" s="6">
        <v>4</v>
      </c>
      <c r="G195" s="13">
        <v>0.36657894699999999</v>
      </c>
      <c r="H195" s="10">
        <v>24.583333750000001</v>
      </c>
    </row>
    <row r="196" spans="1:8" ht="15" customHeight="1" x14ac:dyDescent="0.2">
      <c r="A196" s="4" t="s">
        <v>76</v>
      </c>
      <c r="B196" s="6">
        <v>22</v>
      </c>
      <c r="C196" s="6" t="s">
        <v>16</v>
      </c>
      <c r="D196" s="6">
        <v>22</v>
      </c>
      <c r="E196" s="6">
        <v>50.000000000000007</v>
      </c>
      <c r="F196" s="6">
        <v>19</v>
      </c>
      <c r="G196" s="13">
        <v>0.315526311</v>
      </c>
      <c r="H196" s="10">
        <v>2699.5833337499994</v>
      </c>
    </row>
    <row r="197" spans="1:8" ht="15" customHeight="1" x14ac:dyDescent="0.2">
      <c r="A197" s="4" t="s">
        <v>161</v>
      </c>
      <c r="B197" s="6">
        <v>8</v>
      </c>
      <c r="C197" s="6" t="s">
        <v>16</v>
      </c>
      <c r="D197" s="6">
        <v>8</v>
      </c>
      <c r="E197" s="6">
        <v>19</v>
      </c>
      <c r="F197" s="6">
        <v>16</v>
      </c>
      <c r="G197" s="13">
        <v>0.116315788</v>
      </c>
      <c r="H197" s="10">
        <v>230.49999999999994</v>
      </c>
    </row>
    <row r="198" spans="1:8" ht="15" customHeight="1" x14ac:dyDescent="0.2">
      <c r="A198" s="4" t="s">
        <v>184</v>
      </c>
      <c r="B198" s="6">
        <v>9</v>
      </c>
      <c r="C198" s="6" t="s">
        <v>16</v>
      </c>
      <c r="D198" s="6">
        <v>9</v>
      </c>
      <c r="E198" s="6">
        <v>21</v>
      </c>
      <c r="F198" s="6">
        <v>12</v>
      </c>
      <c r="G198" s="13">
        <v>0.11657894700000002</v>
      </c>
      <c r="H198" s="10">
        <v>50.625</v>
      </c>
    </row>
    <row r="199" spans="1:8" ht="15" customHeight="1" x14ac:dyDescent="0.2">
      <c r="A199" s="4" t="s">
        <v>185</v>
      </c>
      <c r="B199" s="6">
        <v>57</v>
      </c>
      <c r="C199" s="6">
        <v>1</v>
      </c>
      <c r="D199" s="6">
        <v>56</v>
      </c>
      <c r="E199" s="6">
        <v>2082.0000000000009</v>
      </c>
      <c r="F199" s="6">
        <v>2048.0000000000014</v>
      </c>
      <c r="G199" s="13">
        <v>8.5065789330000001</v>
      </c>
      <c r="H199" s="10">
        <v>6596.1666662500011</v>
      </c>
    </row>
    <row r="200" spans="1:8" ht="15" customHeight="1" x14ac:dyDescent="0.2">
      <c r="A200" s="4" t="s">
        <v>186</v>
      </c>
      <c r="B200" s="6">
        <v>162</v>
      </c>
      <c r="C200" s="6" t="s">
        <v>16</v>
      </c>
      <c r="D200" s="6">
        <v>162</v>
      </c>
      <c r="E200" s="6">
        <v>295.00000000000011</v>
      </c>
      <c r="F200" s="6">
        <v>195.00000000000003</v>
      </c>
      <c r="G200" s="13">
        <v>1.8542104880000001</v>
      </c>
      <c r="H200" s="10">
        <v>448.52500375</v>
      </c>
    </row>
    <row r="201" spans="1:8" ht="15" customHeight="1" x14ac:dyDescent="0.2">
      <c r="A201" s="4" t="s">
        <v>187</v>
      </c>
      <c r="B201" s="6">
        <v>30</v>
      </c>
      <c r="C201" s="6">
        <v>4</v>
      </c>
      <c r="D201" s="6">
        <v>26</v>
      </c>
      <c r="E201" s="6">
        <v>37</v>
      </c>
      <c r="F201" s="6">
        <v>23</v>
      </c>
      <c r="G201" s="13">
        <v>0.22789472800000002</v>
      </c>
      <c r="H201" s="10">
        <v>1953.9166662499995</v>
      </c>
    </row>
    <row r="202" spans="1:8" ht="15" customHeight="1" x14ac:dyDescent="0.2">
      <c r="A202" s="4" t="s">
        <v>188</v>
      </c>
      <c r="B202" s="6">
        <v>30</v>
      </c>
      <c r="C202" s="6">
        <v>6</v>
      </c>
      <c r="D202" s="6">
        <v>24</v>
      </c>
      <c r="E202" s="6">
        <v>44</v>
      </c>
      <c r="F202" s="6">
        <v>27.999999999999996</v>
      </c>
      <c r="G202" s="13">
        <v>0.27473683400000004</v>
      </c>
      <c r="H202" s="10">
        <v>986.16666624999982</v>
      </c>
    </row>
    <row r="203" spans="1:8" ht="21" customHeight="1" x14ac:dyDescent="0.2">
      <c r="A203" s="4" t="s">
        <v>189</v>
      </c>
      <c r="B203" s="5">
        <f t="shared" ref="B203:H203" si="26">SUM(B204:B211)</f>
        <v>378</v>
      </c>
      <c r="C203" s="5">
        <f t="shared" si="26"/>
        <v>3</v>
      </c>
      <c r="D203" s="5">
        <f t="shared" si="26"/>
        <v>375</v>
      </c>
      <c r="E203" s="5">
        <f t="shared" si="26"/>
        <v>687</v>
      </c>
      <c r="F203" s="5">
        <f t="shared" si="26"/>
        <v>443.00000000000011</v>
      </c>
      <c r="G203" s="12">
        <f t="shared" si="26"/>
        <v>4.2435209689999995</v>
      </c>
      <c r="H203" s="9">
        <f t="shared" si="26"/>
        <v>12618.29999625</v>
      </c>
    </row>
    <row r="204" spans="1:8" ht="15" customHeight="1" x14ac:dyDescent="0.2">
      <c r="A204" s="4" t="s">
        <v>570</v>
      </c>
      <c r="B204" s="6">
        <v>123</v>
      </c>
      <c r="C204" s="6" t="s">
        <v>16</v>
      </c>
      <c r="D204" s="6">
        <v>123</v>
      </c>
      <c r="E204" s="6">
        <v>228.00000000000003</v>
      </c>
      <c r="F204" s="6">
        <v>154.00000000000011</v>
      </c>
      <c r="G204" s="13">
        <v>1.4199999720000001</v>
      </c>
      <c r="H204" s="10">
        <v>4895.2999987500007</v>
      </c>
    </row>
    <row r="205" spans="1:8" ht="15" customHeight="1" x14ac:dyDescent="0.2">
      <c r="A205" s="4" t="s">
        <v>190</v>
      </c>
      <c r="B205" s="6">
        <v>62</v>
      </c>
      <c r="C205" s="6" t="s">
        <v>16</v>
      </c>
      <c r="D205" s="6">
        <v>62</v>
      </c>
      <c r="E205" s="6">
        <v>130.99999999999997</v>
      </c>
      <c r="F205" s="6">
        <v>75.999999999999986</v>
      </c>
      <c r="G205" s="13">
        <v>0.79394735699999985</v>
      </c>
      <c r="H205" s="10">
        <v>1695.7499999999995</v>
      </c>
    </row>
    <row r="206" spans="1:8" ht="15" customHeight="1" x14ac:dyDescent="0.2">
      <c r="A206" s="4" t="s">
        <v>191</v>
      </c>
      <c r="B206" s="6">
        <v>90</v>
      </c>
      <c r="C206" s="6" t="s">
        <v>16</v>
      </c>
      <c r="D206" s="6">
        <v>90</v>
      </c>
      <c r="E206" s="6">
        <v>142.00000000000003</v>
      </c>
      <c r="F206" s="6">
        <v>100</v>
      </c>
      <c r="G206" s="13">
        <v>0.86157892599999975</v>
      </c>
      <c r="H206" s="10">
        <v>3118.9166637499989</v>
      </c>
    </row>
    <row r="207" spans="1:8" ht="15" customHeight="1" x14ac:dyDescent="0.2">
      <c r="A207" s="4" t="s">
        <v>192</v>
      </c>
      <c r="B207" s="6">
        <v>3</v>
      </c>
      <c r="C207" s="6" t="s">
        <v>16</v>
      </c>
      <c r="D207" s="6">
        <v>3</v>
      </c>
      <c r="E207" s="6">
        <v>4</v>
      </c>
      <c r="F207" s="6">
        <v>4</v>
      </c>
      <c r="G207" s="13">
        <v>2.3157894000000002E-2</v>
      </c>
      <c r="H207" s="10">
        <v>126</v>
      </c>
    </row>
    <row r="208" spans="1:8" ht="15" customHeight="1" x14ac:dyDescent="0.2">
      <c r="A208" s="4" t="s">
        <v>193</v>
      </c>
      <c r="B208" s="6">
        <v>18</v>
      </c>
      <c r="C208" s="6">
        <v>1</v>
      </c>
      <c r="D208" s="6">
        <v>17</v>
      </c>
      <c r="E208" s="6">
        <v>40</v>
      </c>
      <c r="F208" s="6">
        <v>15.999999999999995</v>
      </c>
      <c r="G208" s="13">
        <v>0.24615262900000001</v>
      </c>
      <c r="H208" s="10">
        <v>537.5</v>
      </c>
    </row>
    <row r="209" spans="1:8" ht="15" customHeight="1" x14ac:dyDescent="0.2">
      <c r="A209" s="4" t="s">
        <v>194</v>
      </c>
      <c r="B209" s="6">
        <v>12</v>
      </c>
      <c r="C209" s="6">
        <v>1</v>
      </c>
      <c r="D209" s="6">
        <v>11</v>
      </c>
      <c r="E209" s="6">
        <v>24</v>
      </c>
      <c r="F209" s="6">
        <v>16</v>
      </c>
      <c r="G209" s="13">
        <v>0.15947368200000001</v>
      </c>
      <c r="H209" s="10">
        <v>287.5</v>
      </c>
    </row>
    <row r="210" spans="1:8" ht="15" customHeight="1" x14ac:dyDescent="0.2">
      <c r="A210" s="4" t="s">
        <v>195</v>
      </c>
      <c r="B210" s="6">
        <v>13</v>
      </c>
      <c r="C210" s="6" t="s">
        <v>16</v>
      </c>
      <c r="D210" s="6">
        <v>13</v>
      </c>
      <c r="E210" s="6">
        <v>26</v>
      </c>
      <c r="F210" s="6">
        <v>14</v>
      </c>
      <c r="G210" s="13">
        <v>0.15947368200000001</v>
      </c>
      <c r="H210" s="10">
        <v>395.08333249999998</v>
      </c>
    </row>
    <row r="211" spans="1:8" ht="15" customHeight="1" x14ac:dyDescent="0.2">
      <c r="A211" s="4" t="s">
        <v>196</v>
      </c>
      <c r="B211" s="6">
        <v>57</v>
      </c>
      <c r="C211" s="6">
        <v>1</v>
      </c>
      <c r="D211" s="6">
        <v>56</v>
      </c>
      <c r="E211" s="6">
        <v>92.000000000000014</v>
      </c>
      <c r="F211" s="6">
        <v>63.000000000000021</v>
      </c>
      <c r="G211" s="13">
        <v>0.57973682699999995</v>
      </c>
      <c r="H211" s="10">
        <v>1562.2500012499997</v>
      </c>
    </row>
    <row r="212" spans="1:8" ht="21" customHeight="1" x14ac:dyDescent="0.2">
      <c r="A212" s="4" t="s">
        <v>197</v>
      </c>
      <c r="B212" s="5">
        <f t="shared" ref="B212:H212" si="27">SUM(B213:B216)</f>
        <v>55</v>
      </c>
      <c r="C212" s="5">
        <f t="shared" si="27"/>
        <v>0</v>
      </c>
      <c r="D212" s="5">
        <f t="shared" si="27"/>
        <v>55</v>
      </c>
      <c r="E212" s="5">
        <f t="shared" si="27"/>
        <v>112</v>
      </c>
      <c r="F212" s="5">
        <f t="shared" si="27"/>
        <v>79</v>
      </c>
      <c r="G212" s="12">
        <f t="shared" si="27"/>
        <v>0.68026314499999985</v>
      </c>
      <c r="H212" s="9">
        <f t="shared" si="27"/>
        <v>2328.1249950000006</v>
      </c>
    </row>
    <row r="213" spans="1:8" ht="15" customHeight="1" x14ac:dyDescent="0.2">
      <c r="A213" s="4" t="s">
        <v>571</v>
      </c>
      <c r="B213" s="6">
        <v>41</v>
      </c>
      <c r="C213" s="6" t="s">
        <v>16</v>
      </c>
      <c r="D213" s="6">
        <v>41</v>
      </c>
      <c r="E213" s="6">
        <v>81</v>
      </c>
      <c r="F213" s="6">
        <v>62</v>
      </c>
      <c r="G213" s="13">
        <v>0.51763156899999996</v>
      </c>
      <c r="H213" s="10">
        <v>1577.2916625000007</v>
      </c>
    </row>
    <row r="214" spans="1:8" ht="15" customHeight="1" x14ac:dyDescent="0.2">
      <c r="A214" s="4" t="s">
        <v>198</v>
      </c>
      <c r="B214" s="6">
        <v>3</v>
      </c>
      <c r="C214" s="6" t="s">
        <v>16</v>
      </c>
      <c r="D214" s="6">
        <v>3</v>
      </c>
      <c r="E214" s="6">
        <v>8</v>
      </c>
      <c r="F214" s="6" t="s">
        <v>16</v>
      </c>
      <c r="G214" s="13">
        <v>4.6578946999999996E-2</v>
      </c>
      <c r="H214" s="10" t="s">
        <v>16</v>
      </c>
    </row>
    <row r="215" spans="1:8" ht="15" customHeight="1" x14ac:dyDescent="0.2">
      <c r="A215" s="4" t="s">
        <v>199</v>
      </c>
      <c r="B215" s="6">
        <v>2</v>
      </c>
      <c r="C215" s="6" t="s">
        <v>16</v>
      </c>
      <c r="D215" s="6">
        <v>2</v>
      </c>
      <c r="E215" s="6">
        <v>9</v>
      </c>
      <c r="F215" s="6">
        <v>9</v>
      </c>
      <c r="G215" s="13">
        <v>2.6578946999999999E-2</v>
      </c>
      <c r="H215" s="10">
        <v>608.33333374999995</v>
      </c>
    </row>
    <row r="216" spans="1:8" ht="15" customHeight="1" x14ac:dyDescent="0.2">
      <c r="A216" s="4" t="s">
        <v>200</v>
      </c>
      <c r="B216" s="6">
        <v>9</v>
      </c>
      <c r="C216" s="6" t="s">
        <v>16</v>
      </c>
      <c r="D216" s="6">
        <v>9</v>
      </c>
      <c r="E216" s="6">
        <v>14</v>
      </c>
      <c r="F216" s="6">
        <v>8</v>
      </c>
      <c r="G216" s="13">
        <v>8.9473681999999999E-2</v>
      </c>
      <c r="H216" s="10">
        <v>142.49999874999997</v>
      </c>
    </row>
    <row r="217" spans="1:8" ht="21" customHeight="1" x14ac:dyDescent="0.2">
      <c r="A217" s="4" t="s">
        <v>201</v>
      </c>
      <c r="B217" s="5">
        <f t="shared" ref="B217:H217" si="28">SUM(B218:B222)</f>
        <v>157</v>
      </c>
      <c r="C217" s="5">
        <f t="shared" si="28"/>
        <v>1</v>
      </c>
      <c r="D217" s="5">
        <f t="shared" si="28"/>
        <v>156</v>
      </c>
      <c r="E217" s="5">
        <f t="shared" si="28"/>
        <v>379</v>
      </c>
      <c r="F217" s="5">
        <f t="shared" si="28"/>
        <v>278.00000000000006</v>
      </c>
      <c r="G217" s="12">
        <f t="shared" si="28"/>
        <v>2.4247368059999999</v>
      </c>
      <c r="H217" s="9">
        <f t="shared" si="28"/>
        <v>3521.6583349999996</v>
      </c>
    </row>
    <row r="218" spans="1:8" ht="15" customHeight="1" x14ac:dyDescent="0.2">
      <c r="A218" s="4" t="s">
        <v>572</v>
      </c>
      <c r="B218" s="6">
        <v>48</v>
      </c>
      <c r="C218" s="6" t="s">
        <v>16</v>
      </c>
      <c r="D218" s="6">
        <v>48</v>
      </c>
      <c r="E218" s="6">
        <v>92</v>
      </c>
      <c r="F218" s="6">
        <v>68.000000000000014</v>
      </c>
      <c r="G218" s="13">
        <v>0.58736840999999984</v>
      </c>
      <c r="H218" s="10">
        <v>1827.1250000000005</v>
      </c>
    </row>
    <row r="219" spans="1:8" ht="15" customHeight="1" x14ac:dyDescent="0.2">
      <c r="A219" s="4" t="s">
        <v>202</v>
      </c>
      <c r="B219" s="6">
        <v>6</v>
      </c>
      <c r="C219" s="6" t="s">
        <v>16</v>
      </c>
      <c r="D219" s="6">
        <v>6</v>
      </c>
      <c r="E219" s="6">
        <v>110</v>
      </c>
      <c r="F219" s="6">
        <v>107.00000000000001</v>
      </c>
      <c r="G219" s="13">
        <v>0.72315789400000008</v>
      </c>
      <c r="H219" s="10">
        <v>325.125</v>
      </c>
    </row>
    <row r="220" spans="1:8" ht="15" customHeight="1" x14ac:dyDescent="0.2">
      <c r="A220" s="4" t="s">
        <v>203</v>
      </c>
      <c r="B220" s="6">
        <v>73</v>
      </c>
      <c r="C220" s="6">
        <v>1</v>
      </c>
      <c r="D220" s="6">
        <v>72</v>
      </c>
      <c r="E220" s="6">
        <v>133</v>
      </c>
      <c r="F220" s="6">
        <v>77</v>
      </c>
      <c r="G220" s="13">
        <v>0.83631577400000012</v>
      </c>
      <c r="H220" s="10">
        <v>617.74166624999975</v>
      </c>
    </row>
    <row r="221" spans="1:8" ht="15" customHeight="1" x14ac:dyDescent="0.2">
      <c r="A221" s="4" t="s">
        <v>204</v>
      </c>
      <c r="B221" s="6">
        <v>13</v>
      </c>
      <c r="C221" s="6" t="s">
        <v>16</v>
      </c>
      <c r="D221" s="6">
        <v>13</v>
      </c>
      <c r="E221" s="6">
        <v>24</v>
      </c>
      <c r="F221" s="6">
        <v>11.000000000000002</v>
      </c>
      <c r="G221" s="13">
        <v>0.14921052300000001</v>
      </c>
      <c r="H221" s="10">
        <v>57.083335000000005</v>
      </c>
    </row>
    <row r="222" spans="1:8" ht="15" customHeight="1" x14ac:dyDescent="0.2">
      <c r="A222" s="4" t="s">
        <v>205</v>
      </c>
      <c r="B222" s="6">
        <v>17</v>
      </c>
      <c r="C222" s="6" t="s">
        <v>16</v>
      </c>
      <c r="D222" s="6">
        <v>17</v>
      </c>
      <c r="E222" s="6">
        <v>20.000000000000004</v>
      </c>
      <c r="F222" s="6">
        <v>14.999999999999998</v>
      </c>
      <c r="G222" s="13">
        <v>0.128684205</v>
      </c>
      <c r="H222" s="10">
        <v>694.58333374999995</v>
      </c>
    </row>
    <row r="223" spans="1:8" ht="21" customHeight="1" x14ac:dyDescent="0.2">
      <c r="A223" s="4" t="s">
        <v>206</v>
      </c>
      <c r="B223" s="5">
        <f t="shared" ref="B223:H223" si="29">SUM(B224:B230)</f>
        <v>96</v>
      </c>
      <c r="C223" s="5">
        <f t="shared" si="29"/>
        <v>4</v>
      </c>
      <c r="D223" s="5">
        <f t="shared" si="29"/>
        <v>92</v>
      </c>
      <c r="E223" s="5">
        <f t="shared" si="29"/>
        <v>455.00000000000006</v>
      </c>
      <c r="F223" s="5">
        <f t="shared" si="29"/>
        <v>293</v>
      </c>
      <c r="G223" s="12">
        <f t="shared" si="29"/>
        <v>2.9642105160000005</v>
      </c>
      <c r="H223" s="9">
        <f t="shared" si="29"/>
        <v>1248.75</v>
      </c>
    </row>
    <row r="224" spans="1:8" ht="15" customHeight="1" x14ac:dyDescent="0.2">
      <c r="A224" s="4" t="s">
        <v>573</v>
      </c>
      <c r="B224" s="6">
        <v>3</v>
      </c>
      <c r="C224" s="6" t="s">
        <v>16</v>
      </c>
      <c r="D224" s="6">
        <v>3</v>
      </c>
      <c r="E224" s="6">
        <v>4</v>
      </c>
      <c r="F224" s="6">
        <v>4</v>
      </c>
      <c r="G224" s="13">
        <v>2.3157894000000002E-2</v>
      </c>
      <c r="H224" s="10">
        <v>4.4166662500000005</v>
      </c>
    </row>
    <row r="225" spans="1:8" ht="15" customHeight="1" x14ac:dyDescent="0.2">
      <c r="A225" s="4" t="s">
        <v>207</v>
      </c>
      <c r="B225" s="6">
        <v>60</v>
      </c>
      <c r="C225" s="6">
        <v>1</v>
      </c>
      <c r="D225" s="6">
        <v>59</v>
      </c>
      <c r="E225" s="6">
        <v>340.00000000000006</v>
      </c>
      <c r="F225" s="6">
        <v>213.00000000000003</v>
      </c>
      <c r="G225" s="13">
        <v>2.2218420990000003</v>
      </c>
      <c r="H225" s="10">
        <v>645.5416674999999</v>
      </c>
    </row>
    <row r="226" spans="1:8" ht="15" customHeight="1" x14ac:dyDescent="0.2">
      <c r="A226" s="4" t="s">
        <v>208</v>
      </c>
      <c r="B226" s="6">
        <v>6</v>
      </c>
      <c r="C226" s="6" t="s">
        <v>16</v>
      </c>
      <c r="D226" s="6">
        <v>6</v>
      </c>
      <c r="E226" s="6">
        <v>21</v>
      </c>
      <c r="F226" s="6">
        <v>11</v>
      </c>
      <c r="G226" s="13">
        <v>0.14315789400000001</v>
      </c>
      <c r="H226" s="10">
        <v>13.5</v>
      </c>
    </row>
    <row r="227" spans="1:8" ht="15" customHeight="1" x14ac:dyDescent="0.2">
      <c r="A227" s="4" t="s">
        <v>209</v>
      </c>
      <c r="B227" s="6">
        <v>3</v>
      </c>
      <c r="C227" s="6">
        <v>1</v>
      </c>
      <c r="D227" s="6">
        <v>2</v>
      </c>
      <c r="E227" s="6">
        <v>5</v>
      </c>
      <c r="F227" s="6">
        <v>4</v>
      </c>
      <c r="G227" s="13">
        <v>3.3157894E-2</v>
      </c>
      <c r="H227" s="10">
        <v>120.41666624999999</v>
      </c>
    </row>
    <row r="228" spans="1:8" ht="15" customHeight="1" x14ac:dyDescent="0.2">
      <c r="A228" s="4" t="s">
        <v>210</v>
      </c>
      <c r="B228" s="6">
        <v>10</v>
      </c>
      <c r="C228" s="6">
        <v>1</v>
      </c>
      <c r="D228" s="6">
        <v>9</v>
      </c>
      <c r="E228" s="6">
        <v>33</v>
      </c>
      <c r="F228" s="6">
        <v>33</v>
      </c>
      <c r="G228" s="13">
        <v>0.20973684100000001</v>
      </c>
      <c r="H228" s="10">
        <v>20.375</v>
      </c>
    </row>
    <row r="229" spans="1:8" ht="15" customHeight="1" x14ac:dyDescent="0.2">
      <c r="A229" s="4" t="s">
        <v>211</v>
      </c>
      <c r="B229" s="6">
        <v>13</v>
      </c>
      <c r="C229" s="6">
        <v>1</v>
      </c>
      <c r="D229" s="6">
        <v>12</v>
      </c>
      <c r="E229" s="6">
        <v>40</v>
      </c>
      <c r="F229" s="6">
        <v>26</v>
      </c>
      <c r="G229" s="13">
        <v>0.25315789400000005</v>
      </c>
      <c r="H229" s="10">
        <v>439.5</v>
      </c>
    </row>
    <row r="230" spans="1:8" ht="15" customHeight="1" x14ac:dyDescent="0.2">
      <c r="A230" s="4" t="s">
        <v>212</v>
      </c>
      <c r="B230" s="6">
        <v>1</v>
      </c>
      <c r="C230" s="6" t="s">
        <v>16</v>
      </c>
      <c r="D230" s="6">
        <v>1</v>
      </c>
      <c r="E230" s="6">
        <v>12</v>
      </c>
      <c r="F230" s="6">
        <v>2</v>
      </c>
      <c r="G230" s="13">
        <v>0.08</v>
      </c>
      <c r="H230" s="10">
        <v>5</v>
      </c>
    </row>
    <row r="231" spans="1:8" ht="21" customHeight="1" x14ac:dyDescent="0.2">
      <c r="A231" s="4" t="s">
        <v>213</v>
      </c>
      <c r="B231" s="5">
        <f t="shared" ref="B231:H231" si="30">SUM(B232:B236)</f>
        <v>276</v>
      </c>
      <c r="C231" s="5">
        <f t="shared" si="30"/>
        <v>19</v>
      </c>
      <c r="D231" s="5">
        <f t="shared" si="30"/>
        <v>257</v>
      </c>
      <c r="E231" s="5">
        <f t="shared" si="30"/>
        <v>640.99999999999989</v>
      </c>
      <c r="F231" s="5">
        <f t="shared" si="30"/>
        <v>559</v>
      </c>
      <c r="G231" s="12">
        <f t="shared" si="30"/>
        <v>4.0586841629999997</v>
      </c>
      <c r="H231" s="9">
        <f t="shared" si="30"/>
        <v>7127.8833374999995</v>
      </c>
    </row>
    <row r="232" spans="1:8" ht="15" customHeight="1" x14ac:dyDescent="0.2">
      <c r="A232" s="4" t="s">
        <v>574</v>
      </c>
      <c r="B232" s="6">
        <v>85</v>
      </c>
      <c r="C232" s="6" t="s">
        <v>16</v>
      </c>
      <c r="D232" s="6">
        <v>85</v>
      </c>
      <c r="E232" s="6">
        <v>199</v>
      </c>
      <c r="F232" s="6">
        <v>165.99999999999997</v>
      </c>
      <c r="G232" s="13">
        <v>1.2531578799999994</v>
      </c>
      <c r="H232" s="10">
        <v>549.50833375000013</v>
      </c>
    </row>
    <row r="233" spans="1:8" ht="15" customHeight="1" x14ac:dyDescent="0.2">
      <c r="A233" s="4" t="s">
        <v>214</v>
      </c>
      <c r="B233" s="6">
        <v>17</v>
      </c>
      <c r="C233" s="6">
        <v>5</v>
      </c>
      <c r="D233" s="6">
        <v>12</v>
      </c>
      <c r="E233" s="6">
        <v>32</v>
      </c>
      <c r="F233" s="6">
        <v>32</v>
      </c>
      <c r="G233" s="13">
        <v>0.19921052300000003</v>
      </c>
      <c r="H233" s="10">
        <v>37.291666250000006</v>
      </c>
    </row>
    <row r="234" spans="1:8" ht="15" customHeight="1" x14ac:dyDescent="0.2">
      <c r="A234" s="4" t="s">
        <v>215</v>
      </c>
      <c r="B234" s="6">
        <v>65</v>
      </c>
      <c r="C234" s="6">
        <v>1</v>
      </c>
      <c r="D234" s="6">
        <v>64</v>
      </c>
      <c r="E234" s="6">
        <v>209.99999999999994</v>
      </c>
      <c r="F234" s="6">
        <v>195.00000000000003</v>
      </c>
      <c r="G234" s="13">
        <v>1.3449999930000001</v>
      </c>
      <c r="H234" s="10">
        <v>939.58333125000036</v>
      </c>
    </row>
    <row r="235" spans="1:8" ht="15" customHeight="1" x14ac:dyDescent="0.2">
      <c r="A235" s="4" t="s">
        <v>216</v>
      </c>
      <c r="B235" s="6">
        <v>91</v>
      </c>
      <c r="C235" s="6">
        <v>13</v>
      </c>
      <c r="D235" s="6">
        <v>78</v>
      </c>
      <c r="E235" s="6">
        <v>142.99999999999997</v>
      </c>
      <c r="F235" s="6">
        <v>112</v>
      </c>
      <c r="G235" s="13">
        <v>0.89157892599999977</v>
      </c>
      <c r="H235" s="10">
        <v>5465.2500062499994</v>
      </c>
    </row>
    <row r="236" spans="1:8" ht="15" customHeight="1" x14ac:dyDescent="0.2">
      <c r="A236" s="4" t="s">
        <v>211</v>
      </c>
      <c r="B236" s="6">
        <v>18</v>
      </c>
      <c r="C236" s="6" t="s">
        <v>16</v>
      </c>
      <c r="D236" s="6">
        <v>18</v>
      </c>
      <c r="E236" s="6">
        <v>57</v>
      </c>
      <c r="F236" s="6">
        <v>54</v>
      </c>
      <c r="G236" s="13">
        <v>0.36973684100000009</v>
      </c>
      <c r="H236" s="10">
        <v>136.25</v>
      </c>
    </row>
    <row r="237" spans="1:8" ht="21" customHeight="1" x14ac:dyDescent="0.2">
      <c r="A237" s="4" t="s">
        <v>217</v>
      </c>
      <c r="B237" s="5">
        <f t="shared" ref="B237:H237" si="31">SUM(B238:B242)</f>
        <v>73</v>
      </c>
      <c r="C237" s="5">
        <f t="shared" si="31"/>
        <v>0</v>
      </c>
      <c r="D237" s="5">
        <f t="shared" si="31"/>
        <v>73</v>
      </c>
      <c r="E237" s="5">
        <f t="shared" si="31"/>
        <v>146</v>
      </c>
      <c r="F237" s="5">
        <f t="shared" si="31"/>
        <v>68.000000000000028</v>
      </c>
      <c r="G237" s="12">
        <f t="shared" si="31"/>
        <v>0.91947366799999963</v>
      </c>
      <c r="H237" s="9">
        <f t="shared" si="31"/>
        <v>2180.4583362499998</v>
      </c>
    </row>
    <row r="238" spans="1:8" ht="15" customHeight="1" x14ac:dyDescent="0.2">
      <c r="A238" s="4" t="s">
        <v>575</v>
      </c>
      <c r="B238" s="6">
        <v>7</v>
      </c>
      <c r="C238" s="6" t="s">
        <v>16</v>
      </c>
      <c r="D238" s="6">
        <v>7</v>
      </c>
      <c r="E238" s="6">
        <v>8</v>
      </c>
      <c r="F238" s="6">
        <v>5</v>
      </c>
      <c r="G238" s="13">
        <v>4.9473682000000005E-2</v>
      </c>
      <c r="H238" s="10">
        <v>6.4583337499999995</v>
      </c>
    </row>
    <row r="239" spans="1:8" ht="15" customHeight="1" x14ac:dyDescent="0.2">
      <c r="A239" s="4" t="s">
        <v>218</v>
      </c>
      <c r="B239" s="6">
        <v>2</v>
      </c>
      <c r="C239" s="6" t="s">
        <v>16</v>
      </c>
      <c r="D239" s="6">
        <v>2</v>
      </c>
      <c r="E239" s="6">
        <v>7</v>
      </c>
      <c r="F239" s="6">
        <v>4</v>
      </c>
      <c r="G239" s="13">
        <v>0.05</v>
      </c>
      <c r="H239" s="10">
        <v>700</v>
      </c>
    </row>
    <row r="240" spans="1:8" ht="15" customHeight="1" x14ac:dyDescent="0.2">
      <c r="A240" s="4" t="s">
        <v>219</v>
      </c>
      <c r="B240" s="6">
        <v>8</v>
      </c>
      <c r="C240" s="6" t="s">
        <v>16</v>
      </c>
      <c r="D240" s="6">
        <v>8</v>
      </c>
      <c r="E240" s="6">
        <v>40</v>
      </c>
      <c r="F240" s="6">
        <v>7</v>
      </c>
      <c r="G240" s="13">
        <v>0.24973684099999999</v>
      </c>
      <c r="H240" s="10">
        <v>197.91666750000002</v>
      </c>
    </row>
    <row r="241" spans="1:8" ht="15" customHeight="1" x14ac:dyDescent="0.2">
      <c r="A241" s="4" t="s">
        <v>114</v>
      </c>
      <c r="B241" s="6">
        <v>52</v>
      </c>
      <c r="C241" s="6" t="s">
        <v>16</v>
      </c>
      <c r="D241" s="6">
        <v>52</v>
      </c>
      <c r="E241" s="6">
        <v>84.000000000000014</v>
      </c>
      <c r="F241" s="6">
        <v>51.000000000000021</v>
      </c>
      <c r="G241" s="13">
        <v>0.53368419799999967</v>
      </c>
      <c r="H241" s="10">
        <v>1276.0000012499997</v>
      </c>
    </row>
    <row r="242" spans="1:8" ht="15" customHeight="1" x14ac:dyDescent="0.2">
      <c r="A242" s="4" t="s">
        <v>220</v>
      </c>
      <c r="B242" s="6">
        <v>4</v>
      </c>
      <c r="C242" s="6" t="s">
        <v>16</v>
      </c>
      <c r="D242" s="6">
        <v>4</v>
      </c>
      <c r="E242" s="6">
        <v>7</v>
      </c>
      <c r="F242" s="6">
        <v>1</v>
      </c>
      <c r="G242" s="13">
        <v>3.6578947000000001E-2</v>
      </c>
      <c r="H242" s="10">
        <v>8.3333749999999998E-2</v>
      </c>
    </row>
    <row r="243" spans="1:8" ht="21" customHeight="1" x14ac:dyDescent="0.2">
      <c r="A243" s="4" t="s">
        <v>221</v>
      </c>
      <c r="B243" s="5">
        <f t="shared" ref="B243:H243" si="32">SUM(B244:B252)</f>
        <v>209</v>
      </c>
      <c r="C243" s="5">
        <f t="shared" si="32"/>
        <v>17</v>
      </c>
      <c r="D243" s="5">
        <f t="shared" si="32"/>
        <v>192</v>
      </c>
      <c r="E243" s="5">
        <f t="shared" si="32"/>
        <v>434</v>
      </c>
      <c r="F243" s="5">
        <f t="shared" si="32"/>
        <v>253</v>
      </c>
      <c r="G243" s="12">
        <f t="shared" si="32"/>
        <v>2.9463157459999998</v>
      </c>
      <c r="H243" s="9">
        <f t="shared" si="32"/>
        <v>6048.5833274999977</v>
      </c>
    </row>
    <row r="244" spans="1:8" ht="15" customHeight="1" x14ac:dyDescent="0.2">
      <c r="A244" s="4" t="s">
        <v>576</v>
      </c>
      <c r="B244" s="6">
        <v>46</v>
      </c>
      <c r="C244" s="6">
        <v>2</v>
      </c>
      <c r="D244" s="6">
        <v>44</v>
      </c>
      <c r="E244" s="6">
        <v>103.99999999999997</v>
      </c>
      <c r="F244" s="6">
        <v>69.000000000000014</v>
      </c>
      <c r="G244" s="13">
        <v>0.65789472799999993</v>
      </c>
      <c r="H244" s="10">
        <v>3342.0833324999981</v>
      </c>
    </row>
    <row r="245" spans="1:8" ht="15" customHeight="1" x14ac:dyDescent="0.2">
      <c r="A245" s="4" t="s">
        <v>222</v>
      </c>
      <c r="B245" s="6">
        <v>14</v>
      </c>
      <c r="C245" s="6" t="s">
        <v>16</v>
      </c>
      <c r="D245" s="6">
        <v>14</v>
      </c>
      <c r="E245" s="6">
        <v>27</v>
      </c>
      <c r="F245" s="6">
        <v>9</v>
      </c>
      <c r="G245" s="13">
        <v>0.17263157600000001</v>
      </c>
      <c r="H245" s="10">
        <v>113.5</v>
      </c>
    </row>
    <row r="246" spans="1:8" ht="15" customHeight="1" x14ac:dyDescent="0.2">
      <c r="A246" s="4" t="s">
        <v>223</v>
      </c>
      <c r="B246" s="6">
        <v>19</v>
      </c>
      <c r="C246" s="6">
        <v>1</v>
      </c>
      <c r="D246" s="6">
        <v>18</v>
      </c>
      <c r="E246" s="6">
        <v>32.999999999999993</v>
      </c>
      <c r="F246" s="6">
        <v>16</v>
      </c>
      <c r="G246" s="13">
        <v>0.19894736400000004</v>
      </c>
      <c r="H246" s="10">
        <v>150.33333375000001</v>
      </c>
    </row>
    <row r="247" spans="1:8" ht="15" customHeight="1" x14ac:dyDescent="0.2">
      <c r="A247" s="4" t="s">
        <v>58</v>
      </c>
      <c r="B247" s="6">
        <v>1</v>
      </c>
      <c r="C247" s="6" t="s">
        <v>16</v>
      </c>
      <c r="D247" s="6">
        <v>1</v>
      </c>
      <c r="E247" s="6">
        <v>5</v>
      </c>
      <c r="F247" s="6">
        <v>4</v>
      </c>
      <c r="G247" s="13">
        <v>0.03</v>
      </c>
      <c r="H247" s="10">
        <v>8</v>
      </c>
    </row>
    <row r="248" spans="1:8" ht="15" customHeight="1" x14ac:dyDescent="0.2">
      <c r="A248" s="4" t="s">
        <v>224</v>
      </c>
      <c r="B248" s="6">
        <v>1</v>
      </c>
      <c r="C248" s="6" t="s">
        <v>16</v>
      </c>
      <c r="D248" s="6">
        <v>1</v>
      </c>
      <c r="E248" s="6">
        <v>3</v>
      </c>
      <c r="F248" s="6" t="s">
        <v>16</v>
      </c>
      <c r="G248" s="13">
        <v>0.02</v>
      </c>
      <c r="H248" s="10" t="s">
        <v>16</v>
      </c>
    </row>
    <row r="249" spans="1:8" ht="15" customHeight="1" x14ac:dyDescent="0.2">
      <c r="A249" s="4" t="s">
        <v>225</v>
      </c>
      <c r="B249" s="6">
        <v>9</v>
      </c>
      <c r="C249" s="6" t="s">
        <v>16</v>
      </c>
      <c r="D249" s="6">
        <v>9</v>
      </c>
      <c r="E249" s="6">
        <v>23</v>
      </c>
      <c r="F249" s="6">
        <v>10.000000000000002</v>
      </c>
      <c r="G249" s="13">
        <v>0.15631578800000001</v>
      </c>
      <c r="H249" s="10">
        <v>1336.5</v>
      </c>
    </row>
    <row r="250" spans="1:8" ht="15" customHeight="1" x14ac:dyDescent="0.2">
      <c r="A250" s="4" t="s">
        <v>226</v>
      </c>
      <c r="B250" s="6">
        <v>9</v>
      </c>
      <c r="C250" s="6" t="s">
        <v>16</v>
      </c>
      <c r="D250" s="6">
        <v>9</v>
      </c>
      <c r="E250" s="6">
        <v>34</v>
      </c>
      <c r="F250" s="6">
        <v>11</v>
      </c>
      <c r="G250" s="13">
        <v>0.21315789400000001</v>
      </c>
      <c r="H250" s="10">
        <v>32.666666249999999</v>
      </c>
    </row>
    <row r="251" spans="1:8" ht="15" customHeight="1" x14ac:dyDescent="0.2">
      <c r="A251" s="4" t="s">
        <v>227</v>
      </c>
      <c r="B251" s="6">
        <v>1</v>
      </c>
      <c r="C251" s="6" t="s">
        <v>16</v>
      </c>
      <c r="D251" s="6">
        <v>1</v>
      </c>
      <c r="E251" s="6">
        <v>6</v>
      </c>
      <c r="F251" s="6">
        <v>6</v>
      </c>
      <c r="G251" s="13">
        <v>0.04</v>
      </c>
      <c r="H251" s="10">
        <v>9.1666662499999987</v>
      </c>
    </row>
    <row r="252" spans="1:8" ht="15" customHeight="1" x14ac:dyDescent="0.2">
      <c r="A252" s="4" t="s">
        <v>228</v>
      </c>
      <c r="B252" s="6">
        <v>109</v>
      </c>
      <c r="C252" s="6">
        <v>14</v>
      </c>
      <c r="D252" s="6">
        <v>95</v>
      </c>
      <c r="E252" s="6">
        <v>199</v>
      </c>
      <c r="F252" s="6">
        <v>128</v>
      </c>
      <c r="G252" s="13">
        <v>1.4573683959999995</v>
      </c>
      <c r="H252" s="10">
        <v>1056.33332875</v>
      </c>
    </row>
    <row r="253" spans="1:8" ht="21" customHeight="1" x14ac:dyDescent="0.2">
      <c r="A253" s="4" t="s">
        <v>12</v>
      </c>
      <c r="B253" s="5">
        <f t="shared" ref="B253:H253" si="33">+B254+B265+B272</f>
        <v>501</v>
      </c>
      <c r="C253" s="5">
        <f t="shared" si="33"/>
        <v>25</v>
      </c>
      <c r="D253" s="5">
        <f t="shared" si="33"/>
        <v>476</v>
      </c>
      <c r="E253" s="5">
        <f t="shared" si="33"/>
        <v>1836.0000000000002</v>
      </c>
      <c r="F253" s="5">
        <f t="shared" si="33"/>
        <v>418</v>
      </c>
      <c r="G253" s="12">
        <f t="shared" si="33"/>
        <v>15.626252545</v>
      </c>
      <c r="H253" s="9">
        <f t="shared" si="33"/>
        <v>10604.825412499998</v>
      </c>
    </row>
    <row r="254" spans="1:8" ht="21" customHeight="1" x14ac:dyDescent="0.2">
      <c r="A254" s="4" t="s">
        <v>229</v>
      </c>
      <c r="B254" s="5">
        <f t="shared" ref="B254:H254" si="34">SUM(B255:B264)</f>
        <v>87</v>
      </c>
      <c r="C254" s="5">
        <f t="shared" si="34"/>
        <v>12</v>
      </c>
      <c r="D254" s="5">
        <f t="shared" si="34"/>
        <v>75</v>
      </c>
      <c r="E254" s="5">
        <f t="shared" si="34"/>
        <v>468</v>
      </c>
      <c r="F254" s="5">
        <f t="shared" si="34"/>
        <v>150</v>
      </c>
      <c r="G254" s="12">
        <f t="shared" si="34"/>
        <v>5.744210515999999</v>
      </c>
      <c r="H254" s="9">
        <f t="shared" si="34"/>
        <v>2801.1666649999997</v>
      </c>
    </row>
    <row r="255" spans="1:8" ht="15" customHeight="1" x14ac:dyDescent="0.2">
      <c r="A255" s="4" t="s">
        <v>577</v>
      </c>
      <c r="B255" s="6">
        <v>19</v>
      </c>
      <c r="C255" s="6">
        <v>1</v>
      </c>
      <c r="D255" s="6">
        <v>18</v>
      </c>
      <c r="E255" s="6">
        <v>30.999999999999996</v>
      </c>
      <c r="F255" s="6">
        <v>11</v>
      </c>
      <c r="G255" s="13">
        <v>0.17263157600000004</v>
      </c>
      <c r="H255" s="10">
        <v>3.99999875</v>
      </c>
    </row>
    <row r="256" spans="1:8" ht="15" customHeight="1" x14ac:dyDescent="0.2">
      <c r="A256" s="4" t="s">
        <v>230</v>
      </c>
      <c r="B256" s="6">
        <v>1</v>
      </c>
      <c r="C256" s="6" t="s">
        <v>16</v>
      </c>
      <c r="D256" s="6">
        <v>1</v>
      </c>
      <c r="E256" s="6">
        <v>1</v>
      </c>
      <c r="F256" s="6">
        <v>1</v>
      </c>
      <c r="G256" s="13">
        <v>6.5789469999999999E-3</v>
      </c>
      <c r="H256" s="10">
        <v>1875</v>
      </c>
    </row>
    <row r="257" spans="1:8" ht="15" customHeight="1" x14ac:dyDescent="0.2">
      <c r="A257" s="4" t="s">
        <v>231</v>
      </c>
      <c r="B257" s="6">
        <v>11</v>
      </c>
      <c r="C257" s="6">
        <v>8</v>
      </c>
      <c r="D257" s="6">
        <v>3</v>
      </c>
      <c r="E257" s="6">
        <v>68</v>
      </c>
      <c r="F257" s="6">
        <v>3</v>
      </c>
      <c r="G257" s="13">
        <v>1.343157894</v>
      </c>
      <c r="H257" s="10">
        <v>12.500000000000002</v>
      </c>
    </row>
    <row r="258" spans="1:8" ht="15" customHeight="1" x14ac:dyDescent="0.2">
      <c r="A258" s="4" t="s">
        <v>232</v>
      </c>
      <c r="B258" s="6">
        <v>1</v>
      </c>
      <c r="C258" s="6" t="s">
        <v>16</v>
      </c>
      <c r="D258" s="6">
        <v>1</v>
      </c>
      <c r="E258" s="6">
        <v>1</v>
      </c>
      <c r="F258" s="6">
        <v>1</v>
      </c>
      <c r="G258" s="13">
        <v>6.5789469999999999E-3</v>
      </c>
      <c r="H258" s="10">
        <v>150</v>
      </c>
    </row>
    <row r="259" spans="1:8" ht="15" customHeight="1" x14ac:dyDescent="0.2">
      <c r="A259" s="4" t="s">
        <v>233</v>
      </c>
      <c r="B259" s="6">
        <v>8</v>
      </c>
      <c r="C259" s="6" t="s">
        <v>16</v>
      </c>
      <c r="D259" s="6">
        <v>8</v>
      </c>
      <c r="E259" s="6">
        <v>20</v>
      </c>
      <c r="F259" s="6">
        <v>11</v>
      </c>
      <c r="G259" s="13">
        <v>0.13947368200000002</v>
      </c>
      <c r="H259" s="10">
        <v>0.41666625000000002</v>
      </c>
    </row>
    <row r="260" spans="1:8" ht="15" customHeight="1" x14ac:dyDescent="0.2">
      <c r="A260" s="4" t="s">
        <v>234</v>
      </c>
      <c r="B260" s="6">
        <v>16</v>
      </c>
      <c r="C260" s="6" t="s">
        <v>16</v>
      </c>
      <c r="D260" s="6">
        <v>16</v>
      </c>
      <c r="E260" s="6">
        <v>85.000000000000014</v>
      </c>
      <c r="F260" s="6">
        <v>26</v>
      </c>
      <c r="G260" s="13">
        <v>0.55631578800000003</v>
      </c>
      <c r="H260" s="10">
        <v>26.25</v>
      </c>
    </row>
    <row r="261" spans="1:8" ht="15" customHeight="1" x14ac:dyDescent="0.2">
      <c r="A261" s="4" t="s">
        <v>235</v>
      </c>
      <c r="B261" s="6">
        <v>16</v>
      </c>
      <c r="C261" s="6">
        <v>1</v>
      </c>
      <c r="D261" s="6">
        <v>15</v>
      </c>
      <c r="E261" s="6">
        <v>87</v>
      </c>
      <c r="F261" s="6">
        <v>28</v>
      </c>
      <c r="G261" s="13">
        <v>0.94289473499999987</v>
      </c>
      <c r="H261" s="10">
        <v>272.74999875000003</v>
      </c>
    </row>
    <row r="262" spans="1:8" ht="15" customHeight="1" x14ac:dyDescent="0.2">
      <c r="A262" s="4" t="s">
        <v>236</v>
      </c>
      <c r="B262" s="6">
        <v>3</v>
      </c>
      <c r="C262" s="6">
        <v>1</v>
      </c>
      <c r="D262" s="6">
        <v>2</v>
      </c>
      <c r="E262" s="6">
        <v>5</v>
      </c>
      <c r="F262" s="6">
        <v>2</v>
      </c>
      <c r="G262" s="13">
        <v>1.026578947</v>
      </c>
      <c r="H262" s="10">
        <v>1.08333375</v>
      </c>
    </row>
    <row r="263" spans="1:8" ht="15" customHeight="1" x14ac:dyDescent="0.2">
      <c r="A263" s="4" t="s">
        <v>237</v>
      </c>
      <c r="B263" s="6">
        <v>1</v>
      </c>
      <c r="C263" s="6" t="s">
        <v>16</v>
      </c>
      <c r="D263" s="6">
        <v>1</v>
      </c>
      <c r="E263" s="6">
        <v>3</v>
      </c>
      <c r="F263" s="6" t="s">
        <v>16</v>
      </c>
      <c r="G263" s="13">
        <v>0.02</v>
      </c>
      <c r="H263" s="10" t="s">
        <v>16</v>
      </c>
    </row>
    <row r="264" spans="1:8" ht="15" customHeight="1" x14ac:dyDescent="0.2">
      <c r="A264" s="4" t="s">
        <v>238</v>
      </c>
      <c r="B264" s="6">
        <v>11</v>
      </c>
      <c r="C264" s="6">
        <v>1</v>
      </c>
      <c r="D264" s="6">
        <v>10</v>
      </c>
      <c r="E264" s="6">
        <v>167</v>
      </c>
      <c r="F264" s="6">
        <v>67.000000000000014</v>
      </c>
      <c r="G264" s="13">
        <v>1.5299999999999998</v>
      </c>
      <c r="H264" s="10">
        <v>459.1666674999999</v>
      </c>
    </row>
    <row r="265" spans="1:8" ht="21" customHeight="1" x14ac:dyDescent="0.2">
      <c r="A265" s="4" t="s">
        <v>239</v>
      </c>
      <c r="B265" s="5">
        <f t="shared" ref="B265:H265" si="35">SUM(B266:B271)</f>
        <v>185</v>
      </c>
      <c r="C265" s="5">
        <f t="shared" si="35"/>
        <v>2</v>
      </c>
      <c r="D265" s="5">
        <f t="shared" si="35"/>
        <v>183</v>
      </c>
      <c r="E265" s="5">
        <f t="shared" si="35"/>
        <v>834.99999999999989</v>
      </c>
      <c r="F265" s="5">
        <f t="shared" si="35"/>
        <v>192</v>
      </c>
      <c r="G265" s="12">
        <f t="shared" si="35"/>
        <v>6.5386841770000004</v>
      </c>
      <c r="H265" s="9">
        <f t="shared" si="35"/>
        <v>7449.0833325000003</v>
      </c>
    </row>
    <row r="266" spans="1:8" ht="15" customHeight="1" x14ac:dyDescent="0.2">
      <c r="A266" s="4" t="s">
        <v>240</v>
      </c>
      <c r="B266" s="6">
        <v>8</v>
      </c>
      <c r="C266" s="6" t="s">
        <v>16</v>
      </c>
      <c r="D266" s="6">
        <v>8</v>
      </c>
      <c r="E266" s="6">
        <v>14</v>
      </c>
      <c r="F266" s="6">
        <v>7.9999999999999991</v>
      </c>
      <c r="G266" s="13">
        <v>9.2894735000000006E-2</v>
      </c>
      <c r="H266" s="10">
        <v>4.9166662499999996</v>
      </c>
    </row>
    <row r="267" spans="1:8" ht="15" customHeight="1" x14ac:dyDescent="0.2">
      <c r="A267" s="4" t="s">
        <v>241</v>
      </c>
      <c r="B267" s="6">
        <v>3</v>
      </c>
      <c r="C267" s="6" t="s">
        <v>16</v>
      </c>
      <c r="D267" s="6">
        <v>3</v>
      </c>
      <c r="E267" s="6">
        <v>13</v>
      </c>
      <c r="F267" s="6">
        <v>1</v>
      </c>
      <c r="G267" s="13">
        <v>0.09</v>
      </c>
      <c r="H267" s="10" t="s">
        <v>16</v>
      </c>
    </row>
    <row r="268" spans="1:8" ht="15" customHeight="1" x14ac:dyDescent="0.2">
      <c r="A268" s="4" t="s">
        <v>242</v>
      </c>
      <c r="B268" s="6">
        <v>5</v>
      </c>
      <c r="C268" s="6" t="s">
        <v>16</v>
      </c>
      <c r="D268" s="6">
        <v>5</v>
      </c>
      <c r="E268" s="6">
        <v>11</v>
      </c>
      <c r="F268" s="6">
        <v>1</v>
      </c>
      <c r="G268" s="13">
        <v>6.6578947000000013E-2</v>
      </c>
      <c r="H268" s="10">
        <v>0.41666625000000002</v>
      </c>
    </row>
    <row r="269" spans="1:8" ht="15" customHeight="1" x14ac:dyDescent="0.2">
      <c r="A269" s="4" t="s">
        <v>243</v>
      </c>
      <c r="B269" s="6">
        <v>5</v>
      </c>
      <c r="C269" s="6" t="s">
        <v>16</v>
      </c>
      <c r="D269" s="6">
        <v>5</v>
      </c>
      <c r="E269" s="6">
        <v>113</v>
      </c>
      <c r="F269" s="6">
        <v>102</v>
      </c>
      <c r="G269" s="13">
        <v>0.74315789399999999</v>
      </c>
      <c r="H269" s="10">
        <v>3100</v>
      </c>
    </row>
    <row r="270" spans="1:8" ht="15" customHeight="1" x14ac:dyDescent="0.2">
      <c r="A270" s="4" t="s">
        <v>244</v>
      </c>
      <c r="B270" s="6">
        <v>57</v>
      </c>
      <c r="C270" s="6">
        <v>1</v>
      </c>
      <c r="D270" s="6">
        <v>56</v>
      </c>
      <c r="E270" s="6">
        <v>132.99999999999997</v>
      </c>
      <c r="F270" s="6">
        <v>21.000000000000004</v>
      </c>
      <c r="G270" s="13">
        <v>1.8471052509999997</v>
      </c>
      <c r="H270" s="10">
        <v>757.83333250000021</v>
      </c>
    </row>
    <row r="271" spans="1:8" ht="15" customHeight="1" x14ac:dyDescent="0.2">
      <c r="A271" s="4" t="s">
        <v>245</v>
      </c>
      <c r="B271" s="6">
        <v>107</v>
      </c>
      <c r="C271" s="6">
        <v>1</v>
      </c>
      <c r="D271" s="6">
        <v>106</v>
      </c>
      <c r="E271" s="6">
        <v>550.99999999999989</v>
      </c>
      <c r="F271" s="6">
        <v>58.999999999999993</v>
      </c>
      <c r="G271" s="13">
        <v>3.698947350000001</v>
      </c>
      <c r="H271" s="10">
        <v>3585.9166674999997</v>
      </c>
    </row>
    <row r="272" spans="1:8" ht="21" customHeight="1" x14ac:dyDescent="0.2">
      <c r="A272" s="4" t="s">
        <v>246</v>
      </c>
      <c r="B272" s="5">
        <f t="shared" ref="B272:H272" si="36">SUM(B273:B279)</f>
        <v>229</v>
      </c>
      <c r="C272" s="5">
        <f t="shared" si="36"/>
        <v>11</v>
      </c>
      <c r="D272" s="5">
        <f t="shared" si="36"/>
        <v>218</v>
      </c>
      <c r="E272" s="5">
        <f t="shared" si="36"/>
        <v>533.00000000000023</v>
      </c>
      <c r="F272" s="5">
        <f t="shared" si="36"/>
        <v>76.000000000000014</v>
      </c>
      <c r="G272" s="12">
        <f t="shared" si="36"/>
        <v>3.343357852</v>
      </c>
      <c r="H272" s="9">
        <f t="shared" si="36"/>
        <v>354.57541499999996</v>
      </c>
    </row>
    <row r="273" spans="1:8" ht="15" customHeight="1" x14ac:dyDescent="0.2">
      <c r="A273" s="4" t="s">
        <v>247</v>
      </c>
      <c r="B273" s="6">
        <v>13</v>
      </c>
      <c r="C273" s="6">
        <v>3</v>
      </c>
      <c r="D273" s="6">
        <v>10</v>
      </c>
      <c r="E273" s="6">
        <v>34</v>
      </c>
      <c r="F273" s="6">
        <v>3</v>
      </c>
      <c r="G273" s="13">
        <v>0.20605262899999999</v>
      </c>
      <c r="H273" s="10">
        <v>0.33333374999999998</v>
      </c>
    </row>
    <row r="274" spans="1:8" ht="15" customHeight="1" x14ac:dyDescent="0.2">
      <c r="A274" s="4" t="s">
        <v>248</v>
      </c>
      <c r="B274" s="6">
        <v>31</v>
      </c>
      <c r="C274" s="6" t="s">
        <v>16</v>
      </c>
      <c r="D274" s="6">
        <v>31</v>
      </c>
      <c r="E274" s="6">
        <v>73.000000000000014</v>
      </c>
      <c r="F274" s="6">
        <v>12</v>
      </c>
      <c r="G274" s="13">
        <v>0.46868420500000008</v>
      </c>
      <c r="H274" s="10">
        <v>69.083333749999994</v>
      </c>
    </row>
    <row r="275" spans="1:8" ht="15" customHeight="1" x14ac:dyDescent="0.2">
      <c r="A275" s="4" t="s">
        <v>249</v>
      </c>
      <c r="B275" s="6">
        <v>11</v>
      </c>
      <c r="C275" s="6">
        <v>1</v>
      </c>
      <c r="D275" s="6">
        <v>10</v>
      </c>
      <c r="E275" s="6">
        <v>30.999999999999996</v>
      </c>
      <c r="F275" s="6" t="s">
        <v>16</v>
      </c>
      <c r="G275" s="13">
        <v>0.19289473500000004</v>
      </c>
      <c r="H275" s="10" t="s">
        <v>16</v>
      </c>
    </row>
    <row r="276" spans="1:8" ht="15" customHeight="1" x14ac:dyDescent="0.2">
      <c r="A276" s="4" t="s">
        <v>250</v>
      </c>
      <c r="B276" s="6">
        <v>15</v>
      </c>
      <c r="C276" s="6" t="s">
        <v>16</v>
      </c>
      <c r="D276" s="6">
        <v>15</v>
      </c>
      <c r="E276" s="6">
        <v>29</v>
      </c>
      <c r="F276" s="6">
        <v>5.0000000000000009</v>
      </c>
      <c r="G276" s="13">
        <v>0.17921052299999998</v>
      </c>
      <c r="H276" s="10">
        <v>3.7499987499999996</v>
      </c>
    </row>
    <row r="277" spans="1:8" ht="15" customHeight="1" x14ac:dyDescent="0.2">
      <c r="A277" s="4" t="s">
        <v>251</v>
      </c>
      <c r="B277" s="6">
        <v>18</v>
      </c>
      <c r="C277" s="6">
        <v>1</v>
      </c>
      <c r="D277" s="6">
        <v>17</v>
      </c>
      <c r="E277" s="6">
        <v>30.999999999999993</v>
      </c>
      <c r="F277" s="6">
        <v>5</v>
      </c>
      <c r="G277" s="13">
        <v>0.19236841699999999</v>
      </c>
      <c r="H277" s="10">
        <v>41.791666250000013</v>
      </c>
    </row>
    <row r="278" spans="1:8" ht="15" customHeight="1" x14ac:dyDescent="0.2">
      <c r="A278" s="4" t="s">
        <v>252</v>
      </c>
      <c r="B278" s="6">
        <v>69</v>
      </c>
      <c r="C278" s="6">
        <v>5</v>
      </c>
      <c r="D278" s="6">
        <v>64</v>
      </c>
      <c r="E278" s="6">
        <v>165.00000000000009</v>
      </c>
      <c r="F278" s="6">
        <v>36.000000000000007</v>
      </c>
      <c r="G278" s="13">
        <v>1.0138841979999997</v>
      </c>
      <c r="H278" s="10">
        <v>220.79208249999999</v>
      </c>
    </row>
    <row r="279" spans="1:8" ht="15" customHeight="1" x14ac:dyDescent="0.2">
      <c r="A279" s="4" t="s">
        <v>253</v>
      </c>
      <c r="B279" s="6">
        <v>72</v>
      </c>
      <c r="C279" s="6">
        <v>1</v>
      </c>
      <c r="D279" s="6">
        <v>71</v>
      </c>
      <c r="E279" s="6">
        <v>170.00000000000006</v>
      </c>
      <c r="F279" s="6">
        <v>15.000000000000004</v>
      </c>
      <c r="G279" s="13">
        <v>1.0902631450000002</v>
      </c>
      <c r="H279" s="10">
        <v>18.824999999999996</v>
      </c>
    </row>
    <row r="280" spans="1:8" ht="21" customHeight="1" x14ac:dyDescent="0.2">
      <c r="A280" s="4" t="s">
        <v>6</v>
      </c>
      <c r="B280" s="5">
        <f t="shared" ref="B280:H280" si="37">+B281+B286+B294+B303+B311+B317+B324</f>
        <v>305</v>
      </c>
      <c r="C280" s="5">
        <f t="shared" si="37"/>
        <v>14</v>
      </c>
      <c r="D280" s="5">
        <f t="shared" si="37"/>
        <v>291</v>
      </c>
      <c r="E280" s="5">
        <f t="shared" si="37"/>
        <v>965</v>
      </c>
      <c r="F280" s="5">
        <f t="shared" si="37"/>
        <v>229.99999999999997</v>
      </c>
      <c r="G280" s="12">
        <f t="shared" si="37"/>
        <v>6.2015788839999999</v>
      </c>
      <c r="H280" s="9">
        <f t="shared" si="37"/>
        <v>4292.1749962500007</v>
      </c>
    </row>
    <row r="281" spans="1:8" ht="21" customHeight="1" x14ac:dyDescent="0.2">
      <c r="A281" s="4" t="s">
        <v>254</v>
      </c>
      <c r="B281" s="5">
        <v>5</v>
      </c>
      <c r="C281" s="5">
        <v>2</v>
      </c>
      <c r="D281" s="5">
        <v>3</v>
      </c>
      <c r="E281" s="5">
        <v>10</v>
      </c>
      <c r="F281" s="5">
        <v>6</v>
      </c>
      <c r="G281" s="12">
        <v>6.3157893999999992E-2</v>
      </c>
      <c r="H281" s="9">
        <v>0.5</v>
      </c>
    </row>
    <row r="282" spans="1:8" ht="15" customHeight="1" x14ac:dyDescent="0.2">
      <c r="A282" s="4" t="s">
        <v>578</v>
      </c>
      <c r="B282" s="6">
        <v>1</v>
      </c>
      <c r="C282" s="6" t="s">
        <v>16</v>
      </c>
      <c r="D282" s="6">
        <v>1</v>
      </c>
      <c r="E282" s="6">
        <v>1</v>
      </c>
      <c r="F282" s="6">
        <v>1</v>
      </c>
      <c r="G282" s="13">
        <v>6.5789469999999999E-3</v>
      </c>
      <c r="H282" s="10" t="s">
        <v>16</v>
      </c>
    </row>
    <row r="283" spans="1:8" ht="15" customHeight="1" x14ac:dyDescent="0.2">
      <c r="A283" s="4" t="s">
        <v>255</v>
      </c>
      <c r="B283" s="6">
        <v>2</v>
      </c>
      <c r="C283" s="6">
        <v>2</v>
      </c>
      <c r="D283" s="6" t="s">
        <v>16</v>
      </c>
      <c r="E283" s="6">
        <v>3</v>
      </c>
      <c r="F283" s="6">
        <v>1</v>
      </c>
      <c r="G283" s="13">
        <v>1.6578947E-2</v>
      </c>
      <c r="H283" s="10">
        <v>0.41666625000000002</v>
      </c>
    </row>
    <row r="284" spans="1:8" ht="15" customHeight="1" x14ac:dyDescent="0.2">
      <c r="A284" s="4" t="s">
        <v>256</v>
      </c>
      <c r="B284" s="6">
        <v>1</v>
      </c>
      <c r="C284" s="6" t="s">
        <v>16</v>
      </c>
      <c r="D284" s="6">
        <v>1</v>
      </c>
      <c r="E284" s="6">
        <v>4</v>
      </c>
      <c r="F284" s="6">
        <v>4</v>
      </c>
      <c r="G284" s="13">
        <v>0.03</v>
      </c>
      <c r="H284" s="10">
        <v>8.3333749999999998E-2</v>
      </c>
    </row>
    <row r="285" spans="1:8" ht="15" customHeight="1" x14ac:dyDescent="0.2">
      <c r="A285" s="4" t="s">
        <v>257</v>
      </c>
      <c r="B285" s="6">
        <v>1</v>
      </c>
      <c r="C285" s="6" t="s">
        <v>16</v>
      </c>
      <c r="D285" s="6">
        <v>1</v>
      </c>
      <c r="E285" s="6">
        <v>2</v>
      </c>
      <c r="F285" s="6" t="s">
        <v>16</v>
      </c>
      <c r="G285" s="13">
        <v>0.01</v>
      </c>
      <c r="H285" s="10" t="s">
        <v>16</v>
      </c>
    </row>
    <row r="286" spans="1:8" ht="21" customHeight="1" x14ac:dyDescent="0.2">
      <c r="A286" s="4" t="s">
        <v>258</v>
      </c>
      <c r="B286" s="5">
        <f t="shared" ref="B286:H286" si="38">SUM(B287:B293)</f>
        <v>124</v>
      </c>
      <c r="C286" s="5">
        <f t="shared" si="38"/>
        <v>9</v>
      </c>
      <c r="D286" s="5">
        <f t="shared" si="38"/>
        <v>115</v>
      </c>
      <c r="E286" s="5">
        <f t="shared" si="38"/>
        <v>440</v>
      </c>
      <c r="F286" s="5">
        <f t="shared" si="38"/>
        <v>94.999999999999972</v>
      </c>
      <c r="G286" s="12">
        <f t="shared" si="38"/>
        <v>2.8518420850000004</v>
      </c>
      <c r="H286" s="9">
        <f t="shared" si="38"/>
        <v>1224.241665</v>
      </c>
    </row>
    <row r="287" spans="1:8" ht="15" customHeight="1" x14ac:dyDescent="0.2">
      <c r="A287" s="4" t="s">
        <v>579</v>
      </c>
      <c r="B287" s="6">
        <v>59</v>
      </c>
      <c r="C287" s="6">
        <v>1</v>
      </c>
      <c r="D287" s="6">
        <v>58</v>
      </c>
      <c r="E287" s="6">
        <v>172.00000000000003</v>
      </c>
      <c r="F287" s="6">
        <v>61.999999999999979</v>
      </c>
      <c r="G287" s="13">
        <v>1.0844736750000001</v>
      </c>
      <c r="H287" s="10">
        <v>682.66666499999997</v>
      </c>
    </row>
    <row r="288" spans="1:8" ht="15" customHeight="1" x14ac:dyDescent="0.2">
      <c r="A288" s="4" t="s">
        <v>259</v>
      </c>
      <c r="B288" s="6">
        <v>12</v>
      </c>
      <c r="C288" s="6">
        <v>1</v>
      </c>
      <c r="D288" s="6">
        <v>11</v>
      </c>
      <c r="E288" s="6">
        <v>38</v>
      </c>
      <c r="F288" s="6">
        <v>9</v>
      </c>
      <c r="G288" s="13">
        <v>0.25289473499999998</v>
      </c>
      <c r="H288" s="10">
        <v>289.5</v>
      </c>
    </row>
    <row r="289" spans="1:8" ht="15" customHeight="1" x14ac:dyDescent="0.2">
      <c r="A289" s="4" t="s">
        <v>260</v>
      </c>
      <c r="B289" s="6">
        <v>1</v>
      </c>
      <c r="C289" s="6" t="s">
        <v>16</v>
      </c>
      <c r="D289" s="6">
        <v>1</v>
      </c>
      <c r="E289" s="6">
        <v>1</v>
      </c>
      <c r="F289" s="6">
        <v>1</v>
      </c>
      <c r="G289" s="13">
        <v>6.5789469999999999E-3</v>
      </c>
      <c r="H289" s="10">
        <v>5</v>
      </c>
    </row>
    <row r="290" spans="1:8" ht="15" customHeight="1" x14ac:dyDescent="0.2">
      <c r="A290" s="4" t="s">
        <v>261</v>
      </c>
      <c r="B290" s="6">
        <v>12</v>
      </c>
      <c r="C290" s="6" t="s">
        <v>16</v>
      </c>
      <c r="D290" s="6">
        <v>12</v>
      </c>
      <c r="E290" s="6">
        <v>25</v>
      </c>
      <c r="F290" s="6">
        <v>8</v>
      </c>
      <c r="G290" s="13">
        <v>0.16289473500000001</v>
      </c>
      <c r="H290" s="10">
        <v>27.499999999999993</v>
      </c>
    </row>
    <row r="291" spans="1:8" ht="15" customHeight="1" x14ac:dyDescent="0.2">
      <c r="A291" s="4" t="s">
        <v>262</v>
      </c>
      <c r="B291" s="6">
        <v>15</v>
      </c>
      <c r="C291" s="6">
        <v>7</v>
      </c>
      <c r="D291" s="6">
        <v>8</v>
      </c>
      <c r="E291" s="6">
        <v>46</v>
      </c>
      <c r="F291" s="6">
        <v>4.0000000000000009</v>
      </c>
      <c r="G291" s="13">
        <v>0.30289473500000003</v>
      </c>
      <c r="H291" s="10">
        <v>22.125</v>
      </c>
    </row>
    <row r="292" spans="1:8" ht="15" customHeight="1" x14ac:dyDescent="0.2">
      <c r="A292" s="4" t="s">
        <v>263</v>
      </c>
      <c r="B292" s="6">
        <v>13</v>
      </c>
      <c r="C292" s="6" t="s">
        <v>16</v>
      </c>
      <c r="D292" s="6">
        <v>13</v>
      </c>
      <c r="E292" s="6">
        <v>37.000000000000007</v>
      </c>
      <c r="F292" s="6">
        <v>7.0000000000000009</v>
      </c>
      <c r="G292" s="13">
        <v>0.24605262900000005</v>
      </c>
      <c r="H292" s="10">
        <v>87.416666249999992</v>
      </c>
    </row>
    <row r="293" spans="1:8" ht="15" customHeight="1" x14ac:dyDescent="0.2">
      <c r="A293" s="4" t="s">
        <v>264</v>
      </c>
      <c r="B293" s="6">
        <v>12</v>
      </c>
      <c r="C293" s="6" t="s">
        <v>16</v>
      </c>
      <c r="D293" s="6">
        <v>12</v>
      </c>
      <c r="E293" s="6">
        <v>121.00000000000003</v>
      </c>
      <c r="F293" s="6">
        <v>4</v>
      </c>
      <c r="G293" s="13">
        <v>0.79605262899999996</v>
      </c>
      <c r="H293" s="10">
        <v>110.03333375000001</v>
      </c>
    </row>
    <row r="294" spans="1:8" ht="21" customHeight="1" x14ac:dyDescent="0.2">
      <c r="A294" s="4" t="s">
        <v>265</v>
      </c>
      <c r="B294" s="5">
        <f t="shared" ref="B294:H294" si="39">SUM(B295:B302)</f>
        <v>51</v>
      </c>
      <c r="C294" s="5">
        <f t="shared" si="39"/>
        <v>1</v>
      </c>
      <c r="D294" s="5">
        <f t="shared" si="39"/>
        <v>50</v>
      </c>
      <c r="E294" s="5">
        <f t="shared" si="39"/>
        <v>118</v>
      </c>
      <c r="F294" s="5">
        <f t="shared" si="39"/>
        <v>58.999999999999993</v>
      </c>
      <c r="G294" s="12">
        <f t="shared" si="39"/>
        <v>0.74052630399999997</v>
      </c>
      <c r="H294" s="9">
        <f t="shared" si="39"/>
        <v>189.64166624999999</v>
      </c>
    </row>
    <row r="295" spans="1:8" ht="15" customHeight="1" x14ac:dyDescent="0.2">
      <c r="A295" s="4" t="s">
        <v>580</v>
      </c>
      <c r="B295" s="6">
        <v>18</v>
      </c>
      <c r="C295" s="6">
        <v>1</v>
      </c>
      <c r="D295" s="6">
        <v>17</v>
      </c>
      <c r="E295" s="6">
        <v>69</v>
      </c>
      <c r="F295" s="6">
        <v>42.999999999999993</v>
      </c>
      <c r="G295" s="13">
        <v>0.43921052299999996</v>
      </c>
      <c r="H295" s="10">
        <v>130</v>
      </c>
    </row>
    <row r="296" spans="1:8" ht="15" customHeight="1" x14ac:dyDescent="0.2">
      <c r="A296" s="4" t="s">
        <v>266</v>
      </c>
      <c r="B296" s="6">
        <v>2</v>
      </c>
      <c r="C296" s="6" t="s">
        <v>16</v>
      </c>
      <c r="D296" s="6">
        <v>2</v>
      </c>
      <c r="E296" s="6">
        <v>4</v>
      </c>
      <c r="F296" s="6">
        <v>1</v>
      </c>
      <c r="G296" s="13">
        <v>2.6578946999999999E-2</v>
      </c>
      <c r="H296" s="10">
        <v>10</v>
      </c>
    </row>
    <row r="297" spans="1:8" ht="15" customHeight="1" x14ac:dyDescent="0.2">
      <c r="A297" s="4" t="s">
        <v>267</v>
      </c>
      <c r="B297" s="6">
        <v>1</v>
      </c>
      <c r="C297" s="6" t="s">
        <v>16</v>
      </c>
      <c r="D297" s="6">
        <v>1</v>
      </c>
      <c r="E297" s="6">
        <v>1</v>
      </c>
      <c r="F297" s="6" t="s">
        <v>16</v>
      </c>
      <c r="G297" s="13">
        <v>6.5789469999999999E-3</v>
      </c>
      <c r="H297" s="10" t="s">
        <v>16</v>
      </c>
    </row>
    <row r="298" spans="1:8" ht="15" customHeight="1" x14ac:dyDescent="0.2">
      <c r="A298" s="4" t="s">
        <v>268</v>
      </c>
      <c r="B298" s="6">
        <v>5</v>
      </c>
      <c r="C298" s="6" t="s">
        <v>16</v>
      </c>
      <c r="D298" s="6">
        <v>5</v>
      </c>
      <c r="E298" s="6">
        <v>13</v>
      </c>
      <c r="F298" s="6">
        <v>7</v>
      </c>
      <c r="G298" s="13">
        <v>7.6578947000000022E-2</v>
      </c>
      <c r="H298" s="10">
        <v>21</v>
      </c>
    </row>
    <row r="299" spans="1:8" ht="15" customHeight="1" x14ac:dyDescent="0.2">
      <c r="A299" s="4" t="s">
        <v>269</v>
      </c>
      <c r="B299" s="6">
        <v>9</v>
      </c>
      <c r="C299" s="6" t="s">
        <v>16</v>
      </c>
      <c r="D299" s="6">
        <v>9</v>
      </c>
      <c r="E299" s="6">
        <v>11</v>
      </c>
      <c r="F299" s="6">
        <v>5</v>
      </c>
      <c r="G299" s="13">
        <v>7.2631575999999989E-2</v>
      </c>
      <c r="H299" s="10">
        <v>8.4166662500000005</v>
      </c>
    </row>
    <row r="300" spans="1:8" ht="15" customHeight="1" x14ac:dyDescent="0.2">
      <c r="A300" s="4" t="s">
        <v>270</v>
      </c>
      <c r="B300" s="6">
        <v>5</v>
      </c>
      <c r="C300" s="6" t="s">
        <v>16</v>
      </c>
      <c r="D300" s="6">
        <v>5</v>
      </c>
      <c r="E300" s="6">
        <v>6</v>
      </c>
      <c r="F300" s="6">
        <v>1</v>
      </c>
      <c r="G300" s="13">
        <v>3.6315788000000002E-2</v>
      </c>
      <c r="H300" s="10">
        <v>20</v>
      </c>
    </row>
    <row r="301" spans="1:8" ht="15" customHeight="1" x14ac:dyDescent="0.2">
      <c r="A301" s="4" t="s">
        <v>271</v>
      </c>
      <c r="B301" s="6">
        <v>3</v>
      </c>
      <c r="C301" s="6" t="s">
        <v>16</v>
      </c>
      <c r="D301" s="6">
        <v>3</v>
      </c>
      <c r="E301" s="6">
        <v>5</v>
      </c>
      <c r="F301" s="6" t="s">
        <v>16</v>
      </c>
      <c r="G301" s="13">
        <v>2.6578947000000002E-2</v>
      </c>
      <c r="H301" s="10" t="s">
        <v>16</v>
      </c>
    </row>
    <row r="302" spans="1:8" ht="15" customHeight="1" x14ac:dyDescent="0.2">
      <c r="A302" s="4" t="s">
        <v>272</v>
      </c>
      <c r="B302" s="6">
        <v>8</v>
      </c>
      <c r="C302" s="6" t="s">
        <v>16</v>
      </c>
      <c r="D302" s="6">
        <v>8</v>
      </c>
      <c r="E302" s="6">
        <v>9</v>
      </c>
      <c r="F302" s="6">
        <v>2</v>
      </c>
      <c r="G302" s="13">
        <v>5.6052629000000007E-2</v>
      </c>
      <c r="H302" s="10">
        <v>0.22499999999999998</v>
      </c>
    </row>
    <row r="303" spans="1:8" ht="21" customHeight="1" x14ac:dyDescent="0.2">
      <c r="A303" s="4" t="s">
        <v>273</v>
      </c>
      <c r="B303" s="5">
        <f t="shared" ref="B303:H303" si="40">SUM(B304:B310)</f>
        <v>86</v>
      </c>
      <c r="C303" s="5">
        <f t="shared" si="40"/>
        <v>1</v>
      </c>
      <c r="D303" s="5">
        <f t="shared" si="40"/>
        <v>85</v>
      </c>
      <c r="E303" s="5">
        <f t="shared" si="40"/>
        <v>145</v>
      </c>
      <c r="F303" s="5">
        <f t="shared" si="40"/>
        <v>49</v>
      </c>
      <c r="G303" s="12">
        <f t="shared" si="40"/>
        <v>0.90842103199999991</v>
      </c>
      <c r="H303" s="9">
        <f t="shared" si="40"/>
        <v>1307.5833325000001</v>
      </c>
    </row>
    <row r="304" spans="1:8" ht="15" customHeight="1" x14ac:dyDescent="0.2">
      <c r="A304" s="4" t="s">
        <v>581</v>
      </c>
      <c r="B304" s="6">
        <v>30</v>
      </c>
      <c r="C304" s="6">
        <v>1</v>
      </c>
      <c r="D304" s="6">
        <v>29</v>
      </c>
      <c r="E304" s="6">
        <v>44</v>
      </c>
      <c r="F304" s="6">
        <v>10.000000000000002</v>
      </c>
      <c r="G304" s="13">
        <v>0.27815788699999999</v>
      </c>
      <c r="H304" s="10">
        <v>127.91666624999998</v>
      </c>
    </row>
    <row r="305" spans="1:8" ht="15" customHeight="1" x14ac:dyDescent="0.2">
      <c r="A305" s="4" t="s">
        <v>274</v>
      </c>
      <c r="B305" s="6">
        <v>1</v>
      </c>
      <c r="C305" s="6" t="s">
        <v>16</v>
      </c>
      <c r="D305" s="6">
        <v>1</v>
      </c>
      <c r="E305" s="6">
        <v>1</v>
      </c>
      <c r="F305" s="6" t="s">
        <v>16</v>
      </c>
      <c r="G305" s="13">
        <v>6.5789469999999999E-3</v>
      </c>
      <c r="H305" s="10" t="s">
        <v>16</v>
      </c>
    </row>
    <row r="306" spans="1:8" ht="15" customHeight="1" x14ac:dyDescent="0.2">
      <c r="A306" s="4" t="s">
        <v>275</v>
      </c>
      <c r="B306" s="6">
        <v>27</v>
      </c>
      <c r="C306" s="6" t="s">
        <v>16</v>
      </c>
      <c r="D306" s="6">
        <v>27</v>
      </c>
      <c r="E306" s="6">
        <v>55.000000000000007</v>
      </c>
      <c r="F306" s="6">
        <v>26.999999999999996</v>
      </c>
      <c r="G306" s="13">
        <v>0.34210525800000002</v>
      </c>
      <c r="H306" s="10">
        <v>955.83333375000007</v>
      </c>
    </row>
    <row r="307" spans="1:8" ht="15" customHeight="1" x14ac:dyDescent="0.2">
      <c r="A307" s="4" t="s">
        <v>74</v>
      </c>
      <c r="B307" s="6">
        <v>5</v>
      </c>
      <c r="C307" s="6" t="s">
        <v>16</v>
      </c>
      <c r="D307" s="6">
        <v>5</v>
      </c>
      <c r="E307" s="6">
        <v>6</v>
      </c>
      <c r="F307" s="6">
        <v>1</v>
      </c>
      <c r="G307" s="13">
        <v>3.6315788000000002E-2</v>
      </c>
      <c r="H307" s="10">
        <v>2.5</v>
      </c>
    </row>
    <row r="308" spans="1:8" ht="15" customHeight="1" x14ac:dyDescent="0.2">
      <c r="A308" s="4" t="s">
        <v>276</v>
      </c>
      <c r="B308" s="6">
        <v>21</v>
      </c>
      <c r="C308" s="6" t="s">
        <v>16</v>
      </c>
      <c r="D308" s="6">
        <v>21</v>
      </c>
      <c r="E308" s="6">
        <v>37</v>
      </c>
      <c r="F308" s="6">
        <v>10</v>
      </c>
      <c r="G308" s="13">
        <v>0.23210525800000001</v>
      </c>
      <c r="H308" s="10">
        <v>216.33333250000001</v>
      </c>
    </row>
    <row r="309" spans="1:8" ht="15" customHeight="1" x14ac:dyDescent="0.2">
      <c r="A309" s="4" t="s">
        <v>277</v>
      </c>
      <c r="B309" s="6">
        <v>1</v>
      </c>
      <c r="C309" s="6" t="s">
        <v>16</v>
      </c>
      <c r="D309" s="6">
        <v>1</v>
      </c>
      <c r="E309" s="6">
        <v>1</v>
      </c>
      <c r="F309" s="6" t="s">
        <v>16</v>
      </c>
      <c r="G309" s="13">
        <v>6.5789469999999999E-3</v>
      </c>
      <c r="H309" s="10" t="s">
        <v>16</v>
      </c>
    </row>
    <row r="310" spans="1:8" ht="15" customHeight="1" x14ac:dyDescent="0.2">
      <c r="A310" s="4" t="s">
        <v>278</v>
      </c>
      <c r="B310" s="6">
        <v>1</v>
      </c>
      <c r="C310" s="6" t="s">
        <v>16</v>
      </c>
      <c r="D310" s="6">
        <v>1</v>
      </c>
      <c r="E310" s="6">
        <v>1</v>
      </c>
      <c r="F310" s="6">
        <v>1</v>
      </c>
      <c r="G310" s="13">
        <v>6.5789469999999999E-3</v>
      </c>
      <c r="H310" s="10">
        <v>5</v>
      </c>
    </row>
    <row r="311" spans="1:8" ht="21" customHeight="1" x14ac:dyDescent="0.2">
      <c r="A311" s="4" t="s">
        <v>279</v>
      </c>
      <c r="B311" s="5">
        <f t="shared" ref="B311:H311" si="41">SUM(B312:B316)</f>
        <v>10</v>
      </c>
      <c r="C311" s="5">
        <f t="shared" si="41"/>
        <v>0</v>
      </c>
      <c r="D311" s="5">
        <f t="shared" si="41"/>
        <v>10</v>
      </c>
      <c r="E311" s="5">
        <f t="shared" si="41"/>
        <v>19</v>
      </c>
      <c r="F311" s="5">
        <f t="shared" si="41"/>
        <v>4</v>
      </c>
      <c r="G311" s="12">
        <f>SUM(G312:G316)</f>
        <v>0.116315788</v>
      </c>
      <c r="H311" s="9">
        <f t="shared" si="41"/>
        <v>0.41666625000000002</v>
      </c>
    </row>
    <row r="312" spans="1:8" ht="15" customHeight="1" x14ac:dyDescent="0.2">
      <c r="A312" s="4" t="s">
        <v>582</v>
      </c>
      <c r="B312" s="6">
        <v>1</v>
      </c>
      <c r="C312" s="6" t="s">
        <v>16</v>
      </c>
      <c r="D312" s="6">
        <v>1</v>
      </c>
      <c r="E312" s="6">
        <v>2</v>
      </c>
      <c r="F312" s="6" t="s">
        <v>16</v>
      </c>
      <c r="G312" s="13">
        <v>0.01</v>
      </c>
      <c r="H312" s="10" t="s">
        <v>16</v>
      </c>
    </row>
    <row r="313" spans="1:8" ht="15" customHeight="1" x14ac:dyDescent="0.2">
      <c r="A313" s="4" t="s">
        <v>62</v>
      </c>
      <c r="B313" s="6">
        <v>2</v>
      </c>
      <c r="C313" s="6" t="s">
        <v>16</v>
      </c>
      <c r="D313" s="6">
        <v>2</v>
      </c>
      <c r="E313" s="6">
        <v>3</v>
      </c>
      <c r="F313" s="6">
        <v>2</v>
      </c>
      <c r="G313" s="13">
        <v>1.6578947E-2</v>
      </c>
      <c r="H313" s="10" t="s">
        <v>16</v>
      </c>
    </row>
    <row r="314" spans="1:8" ht="15" customHeight="1" x14ac:dyDescent="0.2">
      <c r="A314" s="4" t="s">
        <v>280</v>
      </c>
      <c r="B314" s="6">
        <v>1</v>
      </c>
      <c r="C314" s="6" t="s">
        <v>16</v>
      </c>
      <c r="D314" s="6">
        <v>1</v>
      </c>
      <c r="E314" s="6">
        <v>3</v>
      </c>
      <c r="F314" s="6" t="s">
        <v>16</v>
      </c>
      <c r="G314" s="13">
        <v>0.02</v>
      </c>
      <c r="H314" s="10" t="s">
        <v>16</v>
      </c>
    </row>
    <row r="315" spans="1:8" ht="15" customHeight="1" x14ac:dyDescent="0.2">
      <c r="A315" s="4" t="s">
        <v>281</v>
      </c>
      <c r="B315" s="6">
        <v>1</v>
      </c>
      <c r="C315" s="6" t="s">
        <v>16</v>
      </c>
      <c r="D315" s="6">
        <v>1</v>
      </c>
      <c r="E315" s="6">
        <v>3</v>
      </c>
      <c r="F315" s="6" t="s">
        <v>16</v>
      </c>
      <c r="G315" s="13">
        <v>0.02</v>
      </c>
      <c r="H315" s="10" t="s">
        <v>16</v>
      </c>
    </row>
    <row r="316" spans="1:8" ht="15" customHeight="1" x14ac:dyDescent="0.2">
      <c r="A316" s="4" t="s">
        <v>282</v>
      </c>
      <c r="B316" s="6">
        <v>5</v>
      </c>
      <c r="C316" s="6" t="s">
        <v>16</v>
      </c>
      <c r="D316" s="6">
        <v>5</v>
      </c>
      <c r="E316" s="6">
        <v>8</v>
      </c>
      <c r="F316" s="6">
        <v>2</v>
      </c>
      <c r="G316" s="13">
        <v>4.9736841000000004E-2</v>
      </c>
      <c r="H316" s="10">
        <v>0.41666625000000002</v>
      </c>
    </row>
    <row r="317" spans="1:8" ht="21" customHeight="1" x14ac:dyDescent="0.2">
      <c r="A317" s="4" t="s">
        <v>283</v>
      </c>
      <c r="B317" s="5">
        <f t="shared" ref="B317:H317" si="42">SUM(B318:B323)</f>
        <v>16</v>
      </c>
      <c r="C317" s="5">
        <f t="shared" si="42"/>
        <v>0</v>
      </c>
      <c r="D317" s="5">
        <f t="shared" si="42"/>
        <v>16</v>
      </c>
      <c r="E317" s="5">
        <f t="shared" si="42"/>
        <v>19</v>
      </c>
      <c r="F317" s="5">
        <f t="shared" si="42"/>
        <v>7</v>
      </c>
      <c r="G317" s="12">
        <f t="shared" si="42"/>
        <v>0.11552631099999999</v>
      </c>
      <c r="H317" s="9">
        <f t="shared" si="42"/>
        <v>35.583332499999997</v>
      </c>
    </row>
    <row r="318" spans="1:8" ht="15" customHeight="1" x14ac:dyDescent="0.2">
      <c r="A318" s="4" t="s">
        <v>583</v>
      </c>
      <c r="B318" s="6">
        <v>6</v>
      </c>
      <c r="C318" s="6" t="s">
        <v>16</v>
      </c>
      <c r="D318" s="6">
        <v>6</v>
      </c>
      <c r="E318" s="6">
        <v>6</v>
      </c>
      <c r="F318" s="6">
        <v>1</v>
      </c>
      <c r="G318" s="13">
        <v>3.9473681999999996E-2</v>
      </c>
      <c r="H318" s="10">
        <v>0.41666625000000002</v>
      </c>
    </row>
    <row r="319" spans="1:8" ht="15" customHeight="1" x14ac:dyDescent="0.2">
      <c r="A319" s="4" t="s">
        <v>284</v>
      </c>
      <c r="B319" s="6">
        <v>2</v>
      </c>
      <c r="C319" s="6" t="s">
        <v>16</v>
      </c>
      <c r="D319" s="6">
        <v>2</v>
      </c>
      <c r="E319" s="6">
        <v>2</v>
      </c>
      <c r="F319" s="6">
        <v>1</v>
      </c>
      <c r="G319" s="13">
        <v>1.3157894E-2</v>
      </c>
      <c r="H319" s="10">
        <v>0.16666624999999999</v>
      </c>
    </row>
    <row r="320" spans="1:8" ht="15" customHeight="1" x14ac:dyDescent="0.2">
      <c r="A320" s="4" t="s">
        <v>285</v>
      </c>
      <c r="B320" s="6">
        <v>1</v>
      </c>
      <c r="C320" s="6" t="s">
        <v>16</v>
      </c>
      <c r="D320" s="6">
        <v>1</v>
      </c>
      <c r="E320" s="6">
        <v>2</v>
      </c>
      <c r="F320" s="6">
        <v>2</v>
      </c>
      <c r="G320" s="13">
        <v>0.01</v>
      </c>
      <c r="H320" s="10">
        <v>12.5</v>
      </c>
    </row>
    <row r="321" spans="1:8" ht="15" customHeight="1" x14ac:dyDescent="0.2">
      <c r="A321" s="4" t="s">
        <v>286</v>
      </c>
      <c r="B321" s="6">
        <v>1</v>
      </c>
      <c r="C321" s="6" t="s">
        <v>16</v>
      </c>
      <c r="D321" s="6">
        <v>1</v>
      </c>
      <c r="E321" s="6">
        <v>1</v>
      </c>
      <c r="F321" s="6">
        <v>1</v>
      </c>
      <c r="G321" s="13">
        <v>6.5789469999999999E-3</v>
      </c>
      <c r="H321" s="10">
        <v>20</v>
      </c>
    </row>
    <row r="322" spans="1:8" ht="15" customHeight="1" x14ac:dyDescent="0.2">
      <c r="A322" s="4" t="s">
        <v>287</v>
      </c>
      <c r="B322" s="6">
        <v>3</v>
      </c>
      <c r="C322" s="6" t="s">
        <v>16</v>
      </c>
      <c r="D322" s="6">
        <v>3</v>
      </c>
      <c r="E322" s="6">
        <v>4</v>
      </c>
      <c r="F322" s="6" t="s">
        <v>16</v>
      </c>
      <c r="G322" s="13">
        <v>2.3157894000000002E-2</v>
      </c>
      <c r="H322" s="10" t="s">
        <v>16</v>
      </c>
    </row>
    <row r="323" spans="1:8" ht="15" customHeight="1" x14ac:dyDescent="0.2">
      <c r="A323" s="4" t="s">
        <v>288</v>
      </c>
      <c r="B323" s="6">
        <v>3</v>
      </c>
      <c r="C323" s="6" t="s">
        <v>16</v>
      </c>
      <c r="D323" s="6">
        <v>3</v>
      </c>
      <c r="E323" s="6">
        <v>4</v>
      </c>
      <c r="F323" s="6">
        <v>2</v>
      </c>
      <c r="G323" s="13">
        <v>2.3157894000000002E-2</v>
      </c>
      <c r="H323" s="10">
        <v>2.5</v>
      </c>
    </row>
    <row r="324" spans="1:8" ht="21" customHeight="1" x14ac:dyDescent="0.2">
      <c r="A324" s="4" t="s">
        <v>289</v>
      </c>
      <c r="B324" s="5">
        <f t="shared" ref="B324:H324" si="43">+B325+B326</f>
        <v>13</v>
      </c>
      <c r="C324" s="5">
        <f>C326</f>
        <v>1</v>
      </c>
      <c r="D324" s="5">
        <f>+D325+D326</f>
        <v>12</v>
      </c>
      <c r="E324" s="5">
        <f t="shared" si="43"/>
        <v>213.99999999999997</v>
      </c>
      <c r="F324" s="5">
        <f t="shared" si="43"/>
        <v>10</v>
      </c>
      <c r="G324" s="12">
        <f t="shared" si="43"/>
        <v>1.40578947</v>
      </c>
      <c r="H324" s="9">
        <f t="shared" si="43"/>
        <v>1534.2083337500003</v>
      </c>
    </row>
    <row r="325" spans="1:8" ht="15" customHeight="1" x14ac:dyDescent="0.2">
      <c r="A325" s="4" t="s">
        <v>290</v>
      </c>
      <c r="B325" s="6">
        <v>3</v>
      </c>
      <c r="C325" s="6" t="s">
        <v>16</v>
      </c>
      <c r="D325" s="6">
        <v>3</v>
      </c>
      <c r="E325" s="6">
        <v>3</v>
      </c>
      <c r="F325" s="6">
        <v>3</v>
      </c>
      <c r="G325" s="13">
        <v>1.9736840999999998E-2</v>
      </c>
      <c r="H325" s="10">
        <v>232.99999999999997</v>
      </c>
    </row>
    <row r="326" spans="1:8" ht="15" customHeight="1" x14ac:dyDescent="0.2">
      <c r="A326" s="4" t="s">
        <v>291</v>
      </c>
      <c r="B326" s="6">
        <v>10</v>
      </c>
      <c r="C326" s="6">
        <v>1</v>
      </c>
      <c r="D326" s="6">
        <v>9</v>
      </c>
      <c r="E326" s="6">
        <v>210.99999999999997</v>
      </c>
      <c r="F326" s="6">
        <v>7</v>
      </c>
      <c r="G326" s="13">
        <v>1.3860526289999999</v>
      </c>
      <c r="H326" s="10">
        <v>1301.2083337500003</v>
      </c>
    </row>
    <row r="327" spans="1:8" ht="21" customHeight="1" x14ac:dyDescent="0.2">
      <c r="A327" s="4" t="s">
        <v>9</v>
      </c>
      <c r="B327" s="5">
        <f t="shared" ref="B327:G327" si="44">+B328+B331+B339+B347+B356+B359+B363</f>
        <v>76</v>
      </c>
      <c r="C327" s="5">
        <f>C331+C339+C359</f>
        <v>3</v>
      </c>
      <c r="D327" s="5">
        <f t="shared" si="44"/>
        <v>73</v>
      </c>
      <c r="E327" s="5">
        <f>+E328+E331+E339+E347+E356+E359+E363</f>
        <v>128</v>
      </c>
      <c r="F327" s="5">
        <f>F331+F339+F347+F356+F359+F363</f>
        <v>27</v>
      </c>
      <c r="G327" s="12">
        <f t="shared" si="44"/>
        <v>0.77652629700000009</v>
      </c>
      <c r="H327" s="9">
        <f>H339+H347+H356+H359+H363</f>
        <v>109.24999750000001</v>
      </c>
    </row>
    <row r="328" spans="1:8" ht="15" customHeight="1" x14ac:dyDescent="0.2">
      <c r="A328" s="4" t="s">
        <v>292</v>
      </c>
      <c r="B328" s="5">
        <f t="shared" ref="B328:E328" si="45">+B329+B330</f>
        <v>5</v>
      </c>
      <c r="C328" s="5" t="s">
        <v>16</v>
      </c>
      <c r="D328" s="5">
        <f t="shared" si="45"/>
        <v>5</v>
      </c>
      <c r="E328" s="5">
        <f t="shared" si="45"/>
        <v>11</v>
      </c>
      <c r="F328" s="5" t="s">
        <v>16</v>
      </c>
      <c r="G328" s="12">
        <f>SUM(G329:G330)</f>
        <v>5.3157894000000004E-2</v>
      </c>
      <c r="H328" s="9" t="s">
        <v>16</v>
      </c>
    </row>
    <row r="329" spans="1:8" ht="15" customHeight="1" x14ac:dyDescent="0.2">
      <c r="A329" s="4" t="s">
        <v>293</v>
      </c>
      <c r="B329" s="6">
        <v>1</v>
      </c>
      <c r="C329" s="6" t="s">
        <v>16</v>
      </c>
      <c r="D329" s="6">
        <v>1</v>
      </c>
      <c r="E329" s="6">
        <v>4</v>
      </c>
      <c r="F329" s="6" t="s">
        <v>16</v>
      </c>
      <c r="G329" s="13">
        <v>0.01</v>
      </c>
      <c r="H329" s="10" t="s">
        <v>16</v>
      </c>
    </row>
    <row r="330" spans="1:8" ht="15" customHeight="1" x14ac:dyDescent="0.2">
      <c r="A330" s="4" t="s">
        <v>294</v>
      </c>
      <c r="B330" s="6">
        <v>4</v>
      </c>
      <c r="C330" s="6" t="s">
        <v>16</v>
      </c>
      <c r="D330" s="6">
        <v>4</v>
      </c>
      <c r="E330" s="6">
        <v>7</v>
      </c>
      <c r="F330" s="6">
        <v>1</v>
      </c>
      <c r="G330" s="13">
        <v>4.3157894000000002E-2</v>
      </c>
      <c r="H330" s="10" t="s">
        <v>16</v>
      </c>
    </row>
    <row r="331" spans="1:8" ht="21" customHeight="1" x14ac:dyDescent="0.2">
      <c r="A331" s="4" t="s">
        <v>295</v>
      </c>
      <c r="B331" s="5">
        <f t="shared" ref="B331:F331" si="46">SUM(B332:B338)</f>
        <v>11</v>
      </c>
      <c r="C331" s="5">
        <f t="shared" si="46"/>
        <v>1</v>
      </c>
      <c r="D331" s="5">
        <f t="shared" si="46"/>
        <v>10</v>
      </c>
      <c r="E331" s="5">
        <f t="shared" si="46"/>
        <v>12</v>
      </c>
      <c r="F331" s="5">
        <f t="shared" si="46"/>
        <v>1</v>
      </c>
      <c r="G331" s="12">
        <f>SUM(G332:G338)</f>
        <v>7.5789469999999998E-2</v>
      </c>
      <c r="H331" s="9" t="s">
        <v>16</v>
      </c>
    </row>
    <row r="332" spans="1:8" ht="15" customHeight="1" x14ac:dyDescent="0.2">
      <c r="A332" s="4" t="s">
        <v>584</v>
      </c>
      <c r="B332" s="6">
        <v>4</v>
      </c>
      <c r="C332" s="6" t="s">
        <v>16</v>
      </c>
      <c r="D332" s="6">
        <v>4</v>
      </c>
      <c r="E332" s="6">
        <v>4</v>
      </c>
      <c r="F332" s="6">
        <v>1</v>
      </c>
      <c r="G332" s="13">
        <v>2.6315788E-2</v>
      </c>
      <c r="H332" s="10" t="s">
        <v>16</v>
      </c>
    </row>
    <row r="333" spans="1:8" ht="15" customHeight="1" x14ac:dyDescent="0.2">
      <c r="A333" s="4" t="s">
        <v>296</v>
      </c>
      <c r="B333" s="6">
        <v>1</v>
      </c>
      <c r="C333" s="6">
        <v>1</v>
      </c>
      <c r="D333" s="6" t="s">
        <v>16</v>
      </c>
      <c r="E333" s="6">
        <v>1</v>
      </c>
      <c r="F333" s="6" t="s">
        <v>16</v>
      </c>
      <c r="G333" s="13">
        <v>6.5789469999999999E-3</v>
      </c>
      <c r="H333" s="10" t="s">
        <v>16</v>
      </c>
    </row>
    <row r="334" spans="1:8" ht="15" customHeight="1" x14ac:dyDescent="0.2">
      <c r="A334" s="4" t="s">
        <v>297</v>
      </c>
      <c r="B334" s="6">
        <v>1</v>
      </c>
      <c r="C334" s="6" t="s">
        <v>16</v>
      </c>
      <c r="D334" s="6">
        <v>1</v>
      </c>
      <c r="E334" s="6">
        <v>1</v>
      </c>
      <c r="F334" s="6" t="s">
        <v>16</v>
      </c>
      <c r="G334" s="13">
        <v>6.5789469999999999E-3</v>
      </c>
      <c r="H334" s="10" t="s">
        <v>16</v>
      </c>
    </row>
    <row r="335" spans="1:8" ht="15" customHeight="1" x14ac:dyDescent="0.2">
      <c r="A335" s="4" t="s">
        <v>298</v>
      </c>
      <c r="B335" s="6">
        <v>1</v>
      </c>
      <c r="C335" s="6" t="s">
        <v>16</v>
      </c>
      <c r="D335" s="6">
        <v>1</v>
      </c>
      <c r="E335" s="6">
        <v>1</v>
      </c>
      <c r="F335" s="6" t="s">
        <v>16</v>
      </c>
      <c r="G335" s="13">
        <v>6.5789469999999999E-3</v>
      </c>
      <c r="H335" s="10" t="s">
        <v>16</v>
      </c>
    </row>
    <row r="336" spans="1:8" ht="15" customHeight="1" x14ac:dyDescent="0.2">
      <c r="A336" s="4" t="s">
        <v>299</v>
      </c>
      <c r="B336" s="6">
        <v>2</v>
      </c>
      <c r="C336" s="6" t="s">
        <v>16</v>
      </c>
      <c r="D336" s="6">
        <v>2</v>
      </c>
      <c r="E336" s="6">
        <v>2</v>
      </c>
      <c r="F336" s="6" t="s">
        <v>16</v>
      </c>
      <c r="G336" s="13">
        <v>1.3157894E-2</v>
      </c>
      <c r="H336" s="10" t="s">
        <v>16</v>
      </c>
    </row>
    <row r="337" spans="1:8" ht="15" customHeight="1" x14ac:dyDescent="0.2">
      <c r="A337" s="4" t="s">
        <v>300</v>
      </c>
      <c r="B337" s="6">
        <v>1</v>
      </c>
      <c r="C337" s="6" t="s">
        <v>16</v>
      </c>
      <c r="D337" s="6">
        <v>1</v>
      </c>
      <c r="E337" s="6">
        <v>1</v>
      </c>
      <c r="F337" s="6" t="s">
        <v>16</v>
      </c>
      <c r="G337" s="13">
        <v>6.5789469999999999E-3</v>
      </c>
      <c r="H337" s="10" t="s">
        <v>16</v>
      </c>
    </row>
    <row r="338" spans="1:8" ht="15" customHeight="1" x14ac:dyDescent="0.2">
      <c r="A338" s="4" t="s">
        <v>301</v>
      </c>
      <c r="B338" s="6">
        <v>1</v>
      </c>
      <c r="C338" s="6" t="s">
        <v>16</v>
      </c>
      <c r="D338" s="6">
        <v>1</v>
      </c>
      <c r="E338" s="6">
        <v>2</v>
      </c>
      <c r="F338" s="6" t="s">
        <v>16</v>
      </c>
      <c r="G338" s="13">
        <v>0.01</v>
      </c>
      <c r="H338" s="10" t="s">
        <v>16</v>
      </c>
    </row>
    <row r="339" spans="1:8" ht="21" customHeight="1" x14ac:dyDescent="0.2">
      <c r="A339" s="4" t="s">
        <v>302</v>
      </c>
      <c r="B339" s="5">
        <f t="shared" ref="B339:H339" si="47">SUM(B340:B346)</f>
        <v>17</v>
      </c>
      <c r="C339" s="5">
        <f t="shared" si="47"/>
        <v>1</v>
      </c>
      <c r="D339" s="5">
        <f t="shared" si="47"/>
        <v>16</v>
      </c>
      <c r="E339" s="5">
        <f t="shared" si="47"/>
        <v>24</v>
      </c>
      <c r="F339" s="5">
        <f t="shared" si="47"/>
        <v>10</v>
      </c>
      <c r="G339" s="12">
        <f t="shared" si="47"/>
        <v>0.14652631100000002</v>
      </c>
      <c r="H339" s="9">
        <f t="shared" si="47"/>
        <v>7.9999987499999996</v>
      </c>
    </row>
    <row r="340" spans="1:8" ht="15" customHeight="1" x14ac:dyDescent="0.2">
      <c r="A340" s="4" t="s">
        <v>585</v>
      </c>
      <c r="B340" s="6">
        <v>2</v>
      </c>
      <c r="C340" s="6">
        <v>1</v>
      </c>
      <c r="D340" s="6">
        <v>1</v>
      </c>
      <c r="E340" s="6">
        <v>2</v>
      </c>
      <c r="F340" s="6">
        <v>1</v>
      </c>
      <c r="G340" s="13">
        <v>7.5789469999999999E-3</v>
      </c>
      <c r="H340" s="10">
        <v>0.41666625000000002</v>
      </c>
    </row>
    <row r="341" spans="1:8" ht="15" customHeight="1" x14ac:dyDescent="0.2">
      <c r="A341" s="4" t="s">
        <v>124</v>
      </c>
      <c r="B341" s="6">
        <v>3</v>
      </c>
      <c r="C341" s="6" t="s">
        <v>16</v>
      </c>
      <c r="D341" s="6">
        <v>3</v>
      </c>
      <c r="E341" s="6">
        <v>4</v>
      </c>
      <c r="F341" s="6">
        <v>3</v>
      </c>
      <c r="G341" s="13">
        <v>2.3157894000000002E-2</v>
      </c>
      <c r="H341" s="10">
        <v>2.41666625</v>
      </c>
    </row>
    <row r="342" spans="1:8" ht="15" customHeight="1" x14ac:dyDescent="0.2">
      <c r="A342" s="4" t="s">
        <v>303</v>
      </c>
      <c r="B342" s="6">
        <v>1</v>
      </c>
      <c r="C342" s="6" t="s">
        <v>16</v>
      </c>
      <c r="D342" s="6">
        <v>1</v>
      </c>
      <c r="E342" s="6">
        <v>5</v>
      </c>
      <c r="F342" s="6">
        <v>4</v>
      </c>
      <c r="G342" s="13">
        <v>0.03</v>
      </c>
      <c r="H342" s="10">
        <v>4.1666662499999996</v>
      </c>
    </row>
    <row r="343" spans="1:8" ht="15" customHeight="1" x14ac:dyDescent="0.2">
      <c r="A343" s="4" t="s">
        <v>304</v>
      </c>
      <c r="B343" s="6">
        <v>2</v>
      </c>
      <c r="C343" s="6" t="s">
        <v>16</v>
      </c>
      <c r="D343" s="6">
        <v>2</v>
      </c>
      <c r="E343" s="6">
        <v>2</v>
      </c>
      <c r="F343" s="6" t="s">
        <v>16</v>
      </c>
      <c r="G343" s="13">
        <v>1.3157894E-2</v>
      </c>
      <c r="H343" s="10" t="s">
        <v>16</v>
      </c>
    </row>
    <row r="344" spans="1:8" ht="15" customHeight="1" x14ac:dyDescent="0.2">
      <c r="A344" s="4" t="s">
        <v>305</v>
      </c>
      <c r="B344" s="6">
        <v>6</v>
      </c>
      <c r="C344" s="6" t="s">
        <v>16</v>
      </c>
      <c r="D344" s="6">
        <v>6</v>
      </c>
      <c r="E344" s="6">
        <v>8</v>
      </c>
      <c r="F344" s="6">
        <v>1</v>
      </c>
      <c r="G344" s="13">
        <v>5.2894735000000005E-2</v>
      </c>
      <c r="H344" s="10" t="s">
        <v>16</v>
      </c>
    </row>
    <row r="345" spans="1:8" ht="15" customHeight="1" x14ac:dyDescent="0.2">
      <c r="A345" s="4" t="s">
        <v>306</v>
      </c>
      <c r="B345" s="6">
        <v>2</v>
      </c>
      <c r="C345" s="6" t="s">
        <v>16</v>
      </c>
      <c r="D345" s="6">
        <v>2</v>
      </c>
      <c r="E345" s="6">
        <v>2</v>
      </c>
      <c r="F345" s="6">
        <v>1</v>
      </c>
      <c r="G345" s="13">
        <v>1.3157894E-2</v>
      </c>
      <c r="H345" s="10">
        <v>1</v>
      </c>
    </row>
    <row r="346" spans="1:8" ht="15" customHeight="1" x14ac:dyDescent="0.2">
      <c r="A346" s="4" t="s">
        <v>307</v>
      </c>
      <c r="B346" s="6">
        <v>1</v>
      </c>
      <c r="C346" s="6" t="s">
        <v>16</v>
      </c>
      <c r="D346" s="6">
        <v>1</v>
      </c>
      <c r="E346" s="6">
        <v>1</v>
      </c>
      <c r="F346" s="6" t="s">
        <v>16</v>
      </c>
      <c r="G346" s="13">
        <v>6.5789469999999999E-3</v>
      </c>
      <c r="H346" s="10" t="s">
        <v>16</v>
      </c>
    </row>
    <row r="347" spans="1:8" ht="21" customHeight="1" x14ac:dyDescent="0.2">
      <c r="A347" s="4" t="s">
        <v>308</v>
      </c>
      <c r="B347" s="5">
        <f t="shared" ref="B347:H347" si="48">SUM(B348:B355)</f>
        <v>20</v>
      </c>
      <c r="C347" s="5" t="s">
        <v>16</v>
      </c>
      <c r="D347" s="5">
        <f t="shared" si="48"/>
        <v>20</v>
      </c>
      <c r="E347" s="5">
        <f t="shared" si="48"/>
        <v>42</v>
      </c>
      <c r="F347" s="5">
        <f t="shared" si="48"/>
        <v>7</v>
      </c>
      <c r="G347" s="12">
        <f t="shared" si="48"/>
        <v>0.26578946999999997</v>
      </c>
      <c r="H347" s="9">
        <f t="shared" si="48"/>
        <v>13.583332500000001</v>
      </c>
    </row>
    <row r="348" spans="1:8" ht="15" customHeight="1" x14ac:dyDescent="0.2">
      <c r="A348" s="4" t="s">
        <v>586</v>
      </c>
      <c r="B348" s="6">
        <v>2</v>
      </c>
      <c r="C348" s="6" t="s">
        <v>16</v>
      </c>
      <c r="D348" s="6">
        <v>2</v>
      </c>
      <c r="E348" s="6">
        <v>3</v>
      </c>
      <c r="F348" s="6" t="s">
        <v>16</v>
      </c>
      <c r="G348" s="13">
        <v>1.6578947E-2</v>
      </c>
      <c r="H348" s="10" t="s">
        <v>16</v>
      </c>
    </row>
    <row r="349" spans="1:8" ht="15" customHeight="1" x14ac:dyDescent="0.2">
      <c r="A349" s="4" t="s">
        <v>309</v>
      </c>
      <c r="B349" s="6">
        <v>2</v>
      </c>
      <c r="C349" s="6" t="s">
        <v>16</v>
      </c>
      <c r="D349" s="6">
        <v>2</v>
      </c>
      <c r="E349" s="6">
        <v>3</v>
      </c>
      <c r="F349" s="6">
        <v>1</v>
      </c>
      <c r="G349" s="13">
        <v>1.6578947E-2</v>
      </c>
      <c r="H349" s="10">
        <v>9</v>
      </c>
    </row>
    <row r="350" spans="1:8" ht="15" customHeight="1" x14ac:dyDescent="0.2">
      <c r="A350" s="4" t="s">
        <v>310</v>
      </c>
      <c r="B350" s="6">
        <v>1</v>
      </c>
      <c r="C350" s="6" t="s">
        <v>16</v>
      </c>
      <c r="D350" s="6">
        <v>1</v>
      </c>
      <c r="E350" s="6">
        <v>1</v>
      </c>
      <c r="F350" s="6" t="s">
        <v>16</v>
      </c>
      <c r="G350" s="13">
        <v>6.5789469999999999E-3</v>
      </c>
      <c r="H350" s="10" t="s">
        <v>16</v>
      </c>
    </row>
    <row r="351" spans="1:8" ht="15" customHeight="1" x14ac:dyDescent="0.2">
      <c r="A351" s="4" t="s">
        <v>311</v>
      </c>
      <c r="B351" s="6">
        <v>3</v>
      </c>
      <c r="C351" s="6" t="s">
        <v>16</v>
      </c>
      <c r="D351" s="6">
        <v>3</v>
      </c>
      <c r="E351" s="6">
        <v>7</v>
      </c>
      <c r="F351" s="6" t="s">
        <v>16</v>
      </c>
      <c r="G351" s="13">
        <v>4.6578947000000002E-2</v>
      </c>
      <c r="H351" s="10" t="s">
        <v>16</v>
      </c>
    </row>
    <row r="352" spans="1:8" ht="15" customHeight="1" x14ac:dyDescent="0.2">
      <c r="A352" s="4" t="s">
        <v>268</v>
      </c>
      <c r="B352" s="6">
        <v>1</v>
      </c>
      <c r="C352" s="6" t="s">
        <v>16</v>
      </c>
      <c r="D352" s="6">
        <v>1</v>
      </c>
      <c r="E352" s="6">
        <v>1</v>
      </c>
      <c r="F352" s="6" t="s">
        <v>16</v>
      </c>
      <c r="G352" s="13">
        <v>6.5789469999999999E-3</v>
      </c>
      <c r="H352" s="10" t="s">
        <v>16</v>
      </c>
    </row>
    <row r="353" spans="1:8" ht="15" customHeight="1" x14ac:dyDescent="0.2">
      <c r="A353" s="4" t="s">
        <v>312</v>
      </c>
      <c r="B353" s="6">
        <v>2</v>
      </c>
      <c r="C353" s="6" t="s">
        <v>16</v>
      </c>
      <c r="D353" s="6">
        <v>2</v>
      </c>
      <c r="E353" s="6">
        <v>11</v>
      </c>
      <c r="F353" s="6" t="s">
        <v>16</v>
      </c>
      <c r="G353" s="13">
        <v>7.6578947000000008E-2</v>
      </c>
      <c r="H353" s="10" t="s">
        <v>16</v>
      </c>
    </row>
    <row r="354" spans="1:8" ht="15" customHeight="1" x14ac:dyDescent="0.2">
      <c r="A354" s="4" t="s">
        <v>313</v>
      </c>
      <c r="B354" s="6">
        <v>1</v>
      </c>
      <c r="C354" s="6" t="s">
        <v>16</v>
      </c>
      <c r="D354" s="6">
        <v>1</v>
      </c>
      <c r="E354" s="6">
        <v>1</v>
      </c>
      <c r="F354" s="6" t="s">
        <v>16</v>
      </c>
      <c r="G354" s="13">
        <v>6.5789469999999999E-3</v>
      </c>
      <c r="H354" s="10" t="s">
        <v>16</v>
      </c>
    </row>
    <row r="355" spans="1:8" ht="15" customHeight="1" x14ac:dyDescent="0.2">
      <c r="A355" s="4" t="s">
        <v>314</v>
      </c>
      <c r="B355" s="6">
        <v>8</v>
      </c>
      <c r="C355" s="6" t="s">
        <v>16</v>
      </c>
      <c r="D355" s="6">
        <v>8</v>
      </c>
      <c r="E355" s="6">
        <v>15</v>
      </c>
      <c r="F355" s="6">
        <v>6</v>
      </c>
      <c r="G355" s="13">
        <v>8.9736840999999984E-2</v>
      </c>
      <c r="H355" s="10">
        <v>4.5833325</v>
      </c>
    </row>
    <row r="356" spans="1:8" ht="21" customHeight="1" x14ac:dyDescent="0.2">
      <c r="A356" s="4" t="s">
        <v>315</v>
      </c>
      <c r="B356" s="5">
        <f>SUM(B357:B358)</f>
        <v>5</v>
      </c>
      <c r="C356" s="5">
        <f t="shared" ref="C356:H356" si="49">SUM(C357:C358)</f>
        <v>0</v>
      </c>
      <c r="D356" s="5">
        <f t="shared" si="49"/>
        <v>5</v>
      </c>
      <c r="E356" s="5">
        <f t="shared" si="49"/>
        <v>6</v>
      </c>
      <c r="F356" s="5">
        <f t="shared" si="49"/>
        <v>1</v>
      </c>
      <c r="G356" s="12">
        <f t="shared" si="49"/>
        <v>3.6315788000000002E-2</v>
      </c>
      <c r="H356" s="9">
        <f t="shared" si="49"/>
        <v>5</v>
      </c>
    </row>
    <row r="357" spans="1:8" ht="15" customHeight="1" x14ac:dyDescent="0.2">
      <c r="A357" s="4" t="s">
        <v>587</v>
      </c>
      <c r="B357" s="6">
        <v>3</v>
      </c>
      <c r="C357" s="6" t="s">
        <v>16</v>
      </c>
      <c r="D357" s="6">
        <v>3</v>
      </c>
      <c r="E357" s="6">
        <v>4</v>
      </c>
      <c r="F357" s="6" t="s">
        <v>16</v>
      </c>
      <c r="G357" s="13">
        <v>2.3157894000000002E-2</v>
      </c>
      <c r="H357" s="10" t="s">
        <v>16</v>
      </c>
    </row>
    <row r="358" spans="1:8" ht="15" customHeight="1" x14ac:dyDescent="0.2">
      <c r="A358" s="4" t="s">
        <v>316</v>
      </c>
      <c r="B358" s="6">
        <v>2</v>
      </c>
      <c r="C358" s="6" t="s">
        <v>16</v>
      </c>
      <c r="D358" s="6">
        <v>2</v>
      </c>
      <c r="E358" s="6">
        <v>2</v>
      </c>
      <c r="F358" s="6">
        <v>1</v>
      </c>
      <c r="G358" s="13">
        <v>1.3157894E-2</v>
      </c>
      <c r="H358" s="10">
        <v>5</v>
      </c>
    </row>
    <row r="359" spans="1:8" ht="21" customHeight="1" x14ac:dyDescent="0.2">
      <c r="A359" s="4" t="s">
        <v>317</v>
      </c>
      <c r="B359" s="5">
        <f t="shared" ref="B359:G359" si="50">SUM(B360:B362)</f>
        <v>10</v>
      </c>
      <c r="C359" s="5">
        <f t="shared" si="50"/>
        <v>1</v>
      </c>
      <c r="D359" s="5">
        <f t="shared" si="50"/>
        <v>9</v>
      </c>
      <c r="E359" s="5">
        <f t="shared" si="50"/>
        <v>21</v>
      </c>
      <c r="F359" s="5">
        <f t="shared" si="50"/>
        <v>2</v>
      </c>
      <c r="G359" s="12">
        <f t="shared" si="50"/>
        <v>0.119473682</v>
      </c>
      <c r="H359" s="9">
        <f>SUM(H360:H362)</f>
        <v>6.6666662499999996</v>
      </c>
    </row>
    <row r="360" spans="1:8" ht="15" customHeight="1" x14ac:dyDescent="0.2">
      <c r="A360" s="4" t="s">
        <v>588</v>
      </c>
      <c r="B360" s="6">
        <v>7</v>
      </c>
      <c r="C360" s="6" t="s">
        <v>16</v>
      </c>
      <c r="D360" s="6">
        <v>7</v>
      </c>
      <c r="E360" s="6">
        <v>12</v>
      </c>
      <c r="F360" s="6">
        <v>1</v>
      </c>
      <c r="G360" s="13">
        <v>7.2894735000000002E-2</v>
      </c>
      <c r="H360" s="10" t="s">
        <v>16</v>
      </c>
    </row>
    <row r="361" spans="1:8" ht="15" customHeight="1" x14ac:dyDescent="0.2">
      <c r="A361" s="4" t="s">
        <v>160</v>
      </c>
      <c r="B361" s="6">
        <v>1</v>
      </c>
      <c r="C361" s="6">
        <v>1</v>
      </c>
      <c r="D361" s="6" t="s">
        <v>16</v>
      </c>
      <c r="E361" s="6">
        <v>4</v>
      </c>
      <c r="F361" s="6">
        <v>1</v>
      </c>
      <c r="G361" s="13">
        <v>0.01</v>
      </c>
      <c r="H361" s="10">
        <v>6.6666662499999996</v>
      </c>
    </row>
    <row r="362" spans="1:8" ht="15" customHeight="1" x14ac:dyDescent="0.2">
      <c r="A362" s="4" t="s">
        <v>318</v>
      </c>
      <c r="B362" s="6">
        <v>2</v>
      </c>
      <c r="C362" s="6" t="s">
        <v>16</v>
      </c>
      <c r="D362" s="6">
        <v>2</v>
      </c>
      <c r="E362" s="6">
        <v>5</v>
      </c>
      <c r="F362" s="6" t="s">
        <v>16</v>
      </c>
      <c r="G362" s="13">
        <v>3.6578947000000001E-2</v>
      </c>
      <c r="H362" s="10" t="s">
        <v>16</v>
      </c>
    </row>
    <row r="363" spans="1:8" ht="21" customHeight="1" x14ac:dyDescent="0.2">
      <c r="A363" s="4" t="s">
        <v>319</v>
      </c>
      <c r="B363" s="5">
        <f t="shared" ref="B363:H363" si="51">SUM(B364:B370)</f>
        <v>8</v>
      </c>
      <c r="C363" s="5">
        <f t="shared" si="51"/>
        <v>0</v>
      </c>
      <c r="D363" s="5">
        <f t="shared" si="51"/>
        <v>8</v>
      </c>
      <c r="E363" s="5">
        <f t="shared" si="51"/>
        <v>12</v>
      </c>
      <c r="F363" s="5">
        <f t="shared" si="51"/>
        <v>6</v>
      </c>
      <c r="G363" s="12">
        <f t="shared" si="51"/>
        <v>7.9473682000000004E-2</v>
      </c>
      <c r="H363" s="9">
        <f t="shared" si="51"/>
        <v>76</v>
      </c>
    </row>
    <row r="364" spans="1:8" ht="15" customHeight="1" x14ac:dyDescent="0.2">
      <c r="A364" s="4" t="s">
        <v>589</v>
      </c>
      <c r="B364" s="6">
        <v>1</v>
      </c>
      <c r="C364" s="6" t="s">
        <v>16</v>
      </c>
      <c r="D364" s="6">
        <v>1</v>
      </c>
      <c r="E364" s="6">
        <v>1</v>
      </c>
      <c r="F364" s="6">
        <v>1</v>
      </c>
      <c r="G364" s="13">
        <v>6.5789469999999999E-3</v>
      </c>
      <c r="H364" s="10">
        <v>0.33333374999999998</v>
      </c>
    </row>
    <row r="365" spans="1:8" ht="15" customHeight="1" x14ac:dyDescent="0.2">
      <c r="A365" s="4" t="s">
        <v>320</v>
      </c>
      <c r="B365" s="6">
        <v>1</v>
      </c>
      <c r="C365" s="6" t="s">
        <v>16</v>
      </c>
      <c r="D365" s="6">
        <v>1</v>
      </c>
      <c r="E365" s="6">
        <v>1</v>
      </c>
      <c r="F365" s="6" t="s">
        <v>16</v>
      </c>
      <c r="G365" s="13">
        <v>6.5789469999999999E-3</v>
      </c>
      <c r="H365" s="10" t="s">
        <v>16</v>
      </c>
    </row>
    <row r="366" spans="1:8" ht="15" customHeight="1" x14ac:dyDescent="0.2">
      <c r="A366" s="4" t="s">
        <v>321</v>
      </c>
      <c r="B366" s="6">
        <v>1</v>
      </c>
      <c r="C366" s="6" t="s">
        <v>16</v>
      </c>
      <c r="D366" s="6">
        <v>1</v>
      </c>
      <c r="E366" s="6">
        <v>1</v>
      </c>
      <c r="F366" s="6" t="s">
        <v>16</v>
      </c>
      <c r="G366" s="13">
        <v>6.5789469999999999E-3</v>
      </c>
      <c r="H366" s="10" t="s">
        <v>16</v>
      </c>
    </row>
    <row r="367" spans="1:8" ht="15" customHeight="1" x14ac:dyDescent="0.2">
      <c r="A367" s="4" t="s">
        <v>322</v>
      </c>
      <c r="B367" s="6">
        <v>1</v>
      </c>
      <c r="C367" s="6" t="s">
        <v>16</v>
      </c>
      <c r="D367" s="6">
        <v>1</v>
      </c>
      <c r="E367" s="6">
        <v>1</v>
      </c>
      <c r="F367" s="6">
        <v>1</v>
      </c>
      <c r="G367" s="13">
        <v>6.5789469999999999E-3</v>
      </c>
      <c r="H367" s="10">
        <v>0.66666625000000002</v>
      </c>
    </row>
    <row r="368" spans="1:8" ht="15" customHeight="1" x14ac:dyDescent="0.2">
      <c r="A368" s="4" t="s">
        <v>323</v>
      </c>
      <c r="B368" s="6">
        <v>1</v>
      </c>
      <c r="C368" s="6" t="s">
        <v>16</v>
      </c>
      <c r="D368" s="6">
        <v>1</v>
      </c>
      <c r="E368" s="6">
        <v>1</v>
      </c>
      <c r="F368" s="6" t="s">
        <v>16</v>
      </c>
      <c r="G368" s="13">
        <v>6.5789469999999999E-3</v>
      </c>
      <c r="H368" s="10" t="s">
        <v>16</v>
      </c>
    </row>
    <row r="369" spans="1:8" ht="15" customHeight="1" x14ac:dyDescent="0.2">
      <c r="A369" s="4" t="s">
        <v>324</v>
      </c>
      <c r="B369" s="6">
        <v>1</v>
      </c>
      <c r="C369" s="6" t="s">
        <v>16</v>
      </c>
      <c r="D369" s="6">
        <v>1</v>
      </c>
      <c r="E369" s="6">
        <v>4</v>
      </c>
      <c r="F369" s="6">
        <v>4</v>
      </c>
      <c r="G369" s="13">
        <v>0.03</v>
      </c>
      <c r="H369" s="10">
        <v>75</v>
      </c>
    </row>
    <row r="370" spans="1:8" ht="15" customHeight="1" x14ac:dyDescent="0.2">
      <c r="A370" s="4" t="s">
        <v>325</v>
      </c>
      <c r="B370" s="6">
        <v>2</v>
      </c>
      <c r="C370" s="6" t="s">
        <v>16</v>
      </c>
      <c r="D370" s="6">
        <v>2</v>
      </c>
      <c r="E370" s="6">
        <v>3</v>
      </c>
      <c r="F370" s="6" t="s">
        <v>16</v>
      </c>
      <c r="G370" s="13">
        <v>1.6578947E-2</v>
      </c>
      <c r="H370" s="10" t="s">
        <v>16</v>
      </c>
    </row>
    <row r="371" spans="1:8" ht="21" customHeight="1" x14ac:dyDescent="0.2">
      <c r="A371" s="4" t="s">
        <v>10</v>
      </c>
      <c r="B371" s="5">
        <f t="shared" ref="B371:H371" si="52">+B372+B379+B383+B398</f>
        <v>765</v>
      </c>
      <c r="C371" s="5">
        <f t="shared" si="52"/>
        <v>58</v>
      </c>
      <c r="D371" s="5">
        <f t="shared" si="52"/>
        <v>707</v>
      </c>
      <c r="E371" s="5">
        <f t="shared" si="52"/>
        <v>1586</v>
      </c>
      <c r="F371" s="5">
        <f t="shared" si="52"/>
        <v>535</v>
      </c>
      <c r="G371" s="12">
        <f t="shared" si="52"/>
        <v>10.010989309000003</v>
      </c>
      <c r="H371" s="9">
        <f t="shared" si="52"/>
        <v>27714.141662499998</v>
      </c>
    </row>
    <row r="372" spans="1:8" ht="21" customHeight="1" x14ac:dyDescent="0.2">
      <c r="A372" s="4" t="s">
        <v>326</v>
      </c>
      <c r="B372" s="5">
        <f t="shared" ref="B372:H372" si="53">SUM(B373:B378)</f>
        <v>88</v>
      </c>
      <c r="C372" s="5">
        <f t="shared" si="53"/>
        <v>4</v>
      </c>
      <c r="D372" s="5">
        <f t="shared" si="53"/>
        <v>84</v>
      </c>
      <c r="E372" s="5">
        <f t="shared" si="53"/>
        <v>179</v>
      </c>
      <c r="F372" s="5">
        <f t="shared" si="53"/>
        <v>38</v>
      </c>
      <c r="G372" s="12">
        <f t="shared" si="53"/>
        <v>1.225789456</v>
      </c>
      <c r="H372" s="9">
        <f t="shared" si="53"/>
        <v>177.04166749999996</v>
      </c>
    </row>
    <row r="373" spans="1:8" ht="15" customHeight="1" x14ac:dyDescent="0.2">
      <c r="A373" s="4" t="s">
        <v>618</v>
      </c>
      <c r="B373" s="6">
        <v>22</v>
      </c>
      <c r="C373" s="6">
        <v>1</v>
      </c>
      <c r="D373" s="6">
        <v>21</v>
      </c>
      <c r="E373" s="6">
        <v>37</v>
      </c>
      <c r="F373" s="6">
        <v>5</v>
      </c>
      <c r="G373" s="13">
        <v>0.33210525799999996</v>
      </c>
      <c r="H373" s="10">
        <v>20.833333750000005</v>
      </c>
    </row>
    <row r="374" spans="1:8" ht="15" customHeight="1" x14ac:dyDescent="0.2">
      <c r="A374" s="4" t="s">
        <v>327</v>
      </c>
      <c r="B374" s="6">
        <v>6</v>
      </c>
      <c r="C374" s="6" t="s">
        <v>16</v>
      </c>
      <c r="D374" s="6">
        <v>6</v>
      </c>
      <c r="E374" s="6">
        <v>20</v>
      </c>
      <c r="F374" s="6">
        <v>1</v>
      </c>
      <c r="G374" s="13">
        <v>0.139736841</v>
      </c>
      <c r="H374" s="10">
        <v>2</v>
      </c>
    </row>
    <row r="375" spans="1:8" ht="15" customHeight="1" x14ac:dyDescent="0.2">
      <c r="A375" s="4" t="s">
        <v>328</v>
      </c>
      <c r="B375" s="6">
        <v>2</v>
      </c>
      <c r="C375" s="6" t="s">
        <v>16</v>
      </c>
      <c r="D375" s="6">
        <v>2</v>
      </c>
      <c r="E375" s="6">
        <v>5</v>
      </c>
      <c r="F375" s="6">
        <v>2</v>
      </c>
      <c r="G375" s="13">
        <v>3.6578947000000001E-2</v>
      </c>
      <c r="H375" s="10">
        <v>50</v>
      </c>
    </row>
    <row r="376" spans="1:8" ht="15" customHeight="1" x14ac:dyDescent="0.2">
      <c r="A376" s="4" t="s">
        <v>329</v>
      </c>
      <c r="B376" s="6">
        <v>2</v>
      </c>
      <c r="C376" s="6">
        <v>1</v>
      </c>
      <c r="D376" s="6">
        <v>1</v>
      </c>
      <c r="E376" s="6">
        <v>3</v>
      </c>
      <c r="F376" s="6" t="s">
        <v>16</v>
      </c>
      <c r="G376" s="13">
        <v>1.6578947E-2</v>
      </c>
      <c r="H376" s="10" t="s">
        <v>16</v>
      </c>
    </row>
    <row r="377" spans="1:8" ht="15" customHeight="1" x14ac:dyDescent="0.2">
      <c r="A377" s="4" t="s">
        <v>619</v>
      </c>
      <c r="B377" s="6">
        <v>2</v>
      </c>
      <c r="C377" s="6" t="s">
        <v>16</v>
      </c>
      <c r="D377" s="6">
        <v>2</v>
      </c>
      <c r="E377" s="6">
        <v>7</v>
      </c>
      <c r="F377" s="6">
        <v>7</v>
      </c>
      <c r="G377" s="13">
        <v>3.9999999999999994E-2</v>
      </c>
      <c r="H377" s="10">
        <v>3.3333337499999995</v>
      </c>
    </row>
    <row r="378" spans="1:8" ht="15" customHeight="1" x14ac:dyDescent="0.2">
      <c r="A378" s="4" t="s">
        <v>330</v>
      </c>
      <c r="B378" s="6">
        <v>54</v>
      </c>
      <c r="C378" s="6">
        <v>2</v>
      </c>
      <c r="D378" s="6">
        <v>52</v>
      </c>
      <c r="E378" s="6">
        <v>107</v>
      </c>
      <c r="F378" s="6">
        <v>22.999999999999996</v>
      </c>
      <c r="G378" s="13">
        <v>0.66078946300000008</v>
      </c>
      <c r="H378" s="10">
        <v>100.87499999999996</v>
      </c>
    </row>
    <row r="379" spans="1:8" ht="21" customHeight="1" x14ac:dyDescent="0.2">
      <c r="A379" s="4" t="s">
        <v>331</v>
      </c>
      <c r="B379" s="5">
        <f t="shared" ref="B379:H379" si="54">SUM(B380:B382)</f>
        <v>11</v>
      </c>
      <c r="C379" s="5">
        <f t="shared" si="54"/>
        <v>2</v>
      </c>
      <c r="D379" s="5">
        <f t="shared" si="54"/>
        <v>9</v>
      </c>
      <c r="E379" s="5">
        <f t="shared" si="54"/>
        <v>36</v>
      </c>
      <c r="F379" s="5">
        <f t="shared" si="54"/>
        <v>6</v>
      </c>
      <c r="G379" s="12">
        <f t="shared" si="54"/>
        <v>0.20019999999999999</v>
      </c>
      <c r="H379" s="9">
        <f t="shared" si="54"/>
        <v>53.333333750000001</v>
      </c>
    </row>
    <row r="380" spans="1:8" ht="15" customHeight="1" x14ac:dyDescent="0.2">
      <c r="A380" s="4" t="s">
        <v>590</v>
      </c>
      <c r="B380" s="6">
        <v>2</v>
      </c>
      <c r="C380" s="6" t="s">
        <v>16</v>
      </c>
      <c r="D380" s="6">
        <v>2</v>
      </c>
      <c r="E380" s="6">
        <v>6</v>
      </c>
      <c r="F380" s="6">
        <v>2</v>
      </c>
      <c r="G380" s="13">
        <v>0.04</v>
      </c>
      <c r="H380" s="10">
        <v>50</v>
      </c>
    </row>
    <row r="381" spans="1:8" ht="15" customHeight="1" x14ac:dyDescent="0.2">
      <c r="A381" s="4" t="s">
        <v>332</v>
      </c>
      <c r="B381" s="6">
        <v>4</v>
      </c>
      <c r="C381" s="6" t="s">
        <v>16</v>
      </c>
      <c r="D381" s="6">
        <v>4</v>
      </c>
      <c r="E381" s="6">
        <v>10</v>
      </c>
      <c r="F381" s="6" t="s">
        <v>16</v>
      </c>
      <c r="G381" s="13">
        <v>0.06</v>
      </c>
      <c r="H381" s="10" t="s">
        <v>16</v>
      </c>
    </row>
    <row r="382" spans="1:8" ht="15" customHeight="1" x14ac:dyDescent="0.2">
      <c r="A382" s="4" t="s">
        <v>333</v>
      </c>
      <c r="B382" s="6">
        <v>5</v>
      </c>
      <c r="C382" s="6">
        <v>2</v>
      </c>
      <c r="D382" s="6">
        <v>3</v>
      </c>
      <c r="E382" s="6">
        <v>20</v>
      </c>
      <c r="F382" s="6">
        <v>4</v>
      </c>
      <c r="G382" s="13">
        <v>0.1002</v>
      </c>
      <c r="H382" s="10">
        <v>3.3333337499999995</v>
      </c>
    </row>
    <row r="383" spans="1:8" ht="21" customHeight="1" x14ac:dyDescent="0.2">
      <c r="A383" s="4" t="s">
        <v>334</v>
      </c>
      <c r="B383" s="5">
        <f t="shared" ref="B383:H383" si="55">SUM(B384:B397)</f>
        <v>652</v>
      </c>
      <c r="C383" s="5">
        <f t="shared" si="55"/>
        <v>49</v>
      </c>
      <c r="D383" s="5">
        <f t="shared" si="55"/>
        <v>603</v>
      </c>
      <c r="E383" s="5">
        <f t="shared" si="55"/>
        <v>1354</v>
      </c>
      <c r="F383" s="5">
        <f t="shared" si="55"/>
        <v>482</v>
      </c>
      <c r="G383" s="12">
        <f t="shared" si="55"/>
        <v>8.4760524890000024</v>
      </c>
      <c r="H383" s="9">
        <f t="shared" si="55"/>
        <v>26205.849993749998</v>
      </c>
    </row>
    <row r="384" spans="1:8" ht="15" customHeight="1" x14ac:dyDescent="0.2">
      <c r="A384" s="4" t="s">
        <v>335</v>
      </c>
      <c r="B384" s="6">
        <v>1</v>
      </c>
      <c r="C384" s="6" t="s">
        <v>16</v>
      </c>
      <c r="D384" s="6">
        <v>1</v>
      </c>
      <c r="E384" s="6">
        <v>4</v>
      </c>
      <c r="F384" s="6" t="s">
        <v>16</v>
      </c>
      <c r="G384" s="13">
        <v>0.03</v>
      </c>
      <c r="H384" s="10" t="s">
        <v>16</v>
      </c>
    </row>
    <row r="385" spans="1:8" ht="15" customHeight="1" x14ac:dyDescent="0.2">
      <c r="A385" s="4" t="s">
        <v>161</v>
      </c>
      <c r="B385" s="6">
        <v>83</v>
      </c>
      <c r="C385" s="6">
        <v>4</v>
      </c>
      <c r="D385" s="6">
        <v>79</v>
      </c>
      <c r="E385" s="6">
        <v>201.00000000000014</v>
      </c>
      <c r="F385" s="6">
        <v>88.999999999999986</v>
      </c>
      <c r="G385" s="13">
        <v>1.2894736680000005</v>
      </c>
      <c r="H385" s="10">
        <v>4674.4999999999982</v>
      </c>
    </row>
    <row r="386" spans="1:8" ht="15" customHeight="1" x14ac:dyDescent="0.2">
      <c r="A386" s="4" t="s">
        <v>336</v>
      </c>
      <c r="B386" s="6">
        <v>8</v>
      </c>
      <c r="C386" s="6">
        <v>4</v>
      </c>
      <c r="D386" s="6">
        <v>4</v>
      </c>
      <c r="E386" s="6">
        <v>21.999999999999996</v>
      </c>
      <c r="F386" s="6">
        <v>9</v>
      </c>
      <c r="G386" s="13">
        <v>0.10315789399999999</v>
      </c>
      <c r="H386" s="10">
        <v>74.333333749999994</v>
      </c>
    </row>
    <row r="387" spans="1:8" ht="15" customHeight="1" x14ac:dyDescent="0.2">
      <c r="A387" s="4" t="s">
        <v>337</v>
      </c>
      <c r="B387" s="6">
        <v>91</v>
      </c>
      <c r="C387" s="6">
        <v>12</v>
      </c>
      <c r="D387" s="6">
        <v>79</v>
      </c>
      <c r="E387" s="6">
        <v>177</v>
      </c>
      <c r="F387" s="6">
        <v>88.000000000000014</v>
      </c>
      <c r="G387" s="13">
        <v>1.1218420850000002</v>
      </c>
      <c r="H387" s="10">
        <v>9677.374998750005</v>
      </c>
    </row>
    <row r="388" spans="1:8" ht="15" customHeight="1" x14ac:dyDescent="0.2">
      <c r="A388" s="4" t="s">
        <v>338</v>
      </c>
      <c r="B388" s="6">
        <v>59</v>
      </c>
      <c r="C388" s="6">
        <v>5</v>
      </c>
      <c r="D388" s="6">
        <v>54</v>
      </c>
      <c r="E388" s="6">
        <v>119.99999999999994</v>
      </c>
      <c r="F388" s="6">
        <v>31.000000000000011</v>
      </c>
      <c r="G388" s="13">
        <v>0.7668420920000002</v>
      </c>
      <c r="H388" s="10">
        <v>1604.6249999999998</v>
      </c>
    </row>
    <row r="389" spans="1:8" ht="15" customHeight="1" x14ac:dyDescent="0.2">
      <c r="A389" s="4" t="s">
        <v>339</v>
      </c>
      <c r="B389" s="6">
        <v>11</v>
      </c>
      <c r="C389" s="6" t="s">
        <v>16</v>
      </c>
      <c r="D389" s="6">
        <v>11</v>
      </c>
      <c r="E389" s="6">
        <v>26</v>
      </c>
      <c r="F389" s="6">
        <v>0.99999999999999989</v>
      </c>
      <c r="G389" s="13">
        <v>0.16289473500000004</v>
      </c>
      <c r="H389" s="10">
        <v>0.24999999999999997</v>
      </c>
    </row>
    <row r="390" spans="1:8" ht="15" customHeight="1" x14ac:dyDescent="0.2">
      <c r="A390" s="4" t="s">
        <v>340</v>
      </c>
      <c r="B390" s="6">
        <v>33</v>
      </c>
      <c r="C390" s="6">
        <v>1</v>
      </c>
      <c r="D390" s="6">
        <v>32</v>
      </c>
      <c r="E390" s="6">
        <v>57.000000000000007</v>
      </c>
      <c r="F390" s="6">
        <v>22.999999999999996</v>
      </c>
      <c r="G390" s="13">
        <v>0.35157893999999995</v>
      </c>
      <c r="H390" s="10">
        <v>1511.2916674999997</v>
      </c>
    </row>
    <row r="391" spans="1:8" ht="15" customHeight="1" x14ac:dyDescent="0.2">
      <c r="A391" s="4" t="s">
        <v>341</v>
      </c>
      <c r="B391" s="6">
        <v>20</v>
      </c>
      <c r="C391" s="6">
        <v>3</v>
      </c>
      <c r="D391" s="6">
        <v>17</v>
      </c>
      <c r="E391" s="6">
        <v>28</v>
      </c>
      <c r="F391" s="6">
        <v>7.0000000000000018</v>
      </c>
      <c r="G391" s="13">
        <v>0.17842104599999997</v>
      </c>
      <c r="H391" s="10">
        <v>1302.5</v>
      </c>
    </row>
    <row r="392" spans="1:8" ht="15" customHeight="1" x14ac:dyDescent="0.2">
      <c r="A392" s="4" t="s">
        <v>342</v>
      </c>
      <c r="B392" s="6">
        <v>14</v>
      </c>
      <c r="C392" s="6">
        <v>3</v>
      </c>
      <c r="D392" s="6">
        <v>11</v>
      </c>
      <c r="E392" s="6">
        <v>30</v>
      </c>
      <c r="F392" s="6">
        <v>16</v>
      </c>
      <c r="G392" s="13">
        <v>0.19578946999999999</v>
      </c>
      <c r="H392" s="10">
        <v>1395.5833337500001</v>
      </c>
    </row>
    <row r="393" spans="1:8" ht="15" customHeight="1" x14ac:dyDescent="0.2">
      <c r="A393" s="4" t="s">
        <v>343</v>
      </c>
      <c r="B393" s="6">
        <v>63</v>
      </c>
      <c r="C393" s="6">
        <v>1</v>
      </c>
      <c r="D393" s="6">
        <v>62</v>
      </c>
      <c r="E393" s="6">
        <v>113.00000000000001</v>
      </c>
      <c r="F393" s="6">
        <v>43</v>
      </c>
      <c r="G393" s="13">
        <v>0.69999998600000013</v>
      </c>
      <c r="H393" s="10">
        <v>1433.7666662499994</v>
      </c>
    </row>
    <row r="394" spans="1:8" ht="15" customHeight="1" x14ac:dyDescent="0.2">
      <c r="A394" s="4" t="s">
        <v>344</v>
      </c>
      <c r="B394" s="6">
        <v>40</v>
      </c>
      <c r="C394" s="6">
        <v>1</v>
      </c>
      <c r="D394" s="6">
        <v>39</v>
      </c>
      <c r="E394" s="6">
        <v>97.000000000000028</v>
      </c>
      <c r="F394" s="6">
        <v>36</v>
      </c>
      <c r="G394" s="13">
        <v>0.61131578100000017</v>
      </c>
      <c r="H394" s="10">
        <v>3449.3749987500005</v>
      </c>
    </row>
    <row r="395" spans="1:8" ht="15" customHeight="1" x14ac:dyDescent="0.2">
      <c r="A395" s="4" t="s">
        <v>345</v>
      </c>
      <c r="B395" s="6">
        <v>52</v>
      </c>
      <c r="C395" s="6">
        <v>7</v>
      </c>
      <c r="D395" s="6">
        <v>45</v>
      </c>
      <c r="E395" s="6">
        <v>71</v>
      </c>
      <c r="F395" s="6">
        <v>27.000000000000004</v>
      </c>
      <c r="G395" s="13">
        <v>0.44657893299999984</v>
      </c>
      <c r="H395" s="10">
        <v>400.87499624999998</v>
      </c>
    </row>
    <row r="396" spans="1:8" ht="15" customHeight="1" x14ac:dyDescent="0.2">
      <c r="A396" s="4" t="s">
        <v>346</v>
      </c>
      <c r="B396" s="6">
        <v>126</v>
      </c>
      <c r="C396" s="6">
        <v>8</v>
      </c>
      <c r="D396" s="6">
        <v>118</v>
      </c>
      <c r="E396" s="6">
        <v>288.00000000000011</v>
      </c>
      <c r="F396" s="6">
        <v>104.00000000000001</v>
      </c>
      <c r="G396" s="13">
        <v>1.7615789260000008</v>
      </c>
      <c r="H396" s="10">
        <v>642.3333325000001</v>
      </c>
    </row>
    <row r="397" spans="1:8" ht="15" customHeight="1" x14ac:dyDescent="0.2">
      <c r="A397" s="4" t="s">
        <v>347</v>
      </c>
      <c r="B397" s="6">
        <v>51</v>
      </c>
      <c r="C397" s="6" t="s">
        <v>16</v>
      </c>
      <c r="D397" s="6">
        <v>51</v>
      </c>
      <c r="E397" s="6">
        <v>120.00000000000004</v>
      </c>
      <c r="F397" s="6">
        <v>8</v>
      </c>
      <c r="G397" s="13">
        <v>0.7565789329999999</v>
      </c>
      <c r="H397" s="10">
        <v>39.041666249999992</v>
      </c>
    </row>
    <row r="398" spans="1:8" ht="21" customHeight="1" x14ac:dyDescent="0.2">
      <c r="A398" s="4" t="s">
        <v>348</v>
      </c>
      <c r="B398" s="5">
        <f t="shared" ref="B398:H398" si="56">SUM(B399:B403)</f>
        <v>14</v>
      </c>
      <c r="C398" s="5">
        <f t="shared" si="56"/>
        <v>3</v>
      </c>
      <c r="D398" s="5">
        <f t="shared" si="56"/>
        <v>11</v>
      </c>
      <c r="E398" s="5">
        <f t="shared" si="56"/>
        <v>17</v>
      </c>
      <c r="F398" s="5">
        <f t="shared" si="56"/>
        <v>9</v>
      </c>
      <c r="G398" s="12">
        <f t="shared" si="56"/>
        <v>0.10894736399999999</v>
      </c>
      <c r="H398" s="9">
        <f t="shared" si="56"/>
        <v>1277.9166674999999</v>
      </c>
    </row>
    <row r="399" spans="1:8" ht="15" customHeight="1" x14ac:dyDescent="0.2">
      <c r="A399" s="4" t="s">
        <v>548</v>
      </c>
      <c r="B399" s="6">
        <v>1</v>
      </c>
      <c r="C399" s="6">
        <v>1</v>
      </c>
      <c r="D399" s="6" t="s">
        <v>16</v>
      </c>
      <c r="E399" s="6">
        <v>1</v>
      </c>
      <c r="F399" s="6">
        <v>1</v>
      </c>
      <c r="G399" s="13">
        <v>6.5789469999999999E-3</v>
      </c>
      <c r="H399" s="10">
        <v>25</v>
      </c>
    </row>
    <row r="400" spans="1:8" ht="15" customHeight="1" x14ac:dyDescent="0.2">
      <c r="A400" s="4" t="s">
        <v>349</v>
      </c>
      <c r="B400" s="6">
        <v>1</v>
      </c>
      <c r="C400" s="6">
        <v>1</v>
      </c>
      <c r="D400" s="6" t="s">
        <v>16</v>
      </c>
      <c r="E400" s="6">
        <v>1</v>
      </c>
      <c r="F400" s="6">
        <v>1</v>
      </c>
      <c r="G400" s="13">
        <v>6.5789469999999999E-3</v>
      </c>
      <c r="H400" s="10">
        <v>0.83333374999999987</v>
      </c>
    </row>
    <row r="401" spans="1:8" ht="15" customHeight="1" x14ac:dyDescent="0.2">
      <c r="A401" s="4" t="s">
        <v>350</v>
      </c>
      <c r="B401" s="6">
        <v>6</v>
      </c>
      <c r="C401" s="6" t="s">
        <v>16</v>
      </c>
      <c r="D401" s="6">
        <v>6</v>
      </c>
      <c r="E401" s="6">
        <v>9</v>
      </c>
      <c r="F401" s="6">
        <v>4</v>
      </c>
      <c r="G401" s="13">
        <v>5.6315787999999999E-2</v>
      </c>
      <c r="H401" s="10">
        <v>1250.4166662499997</v>
      </c>
    </row>
    <row r="402" spans="1:8" ht="15" customHeight="1" x14ac:dyDescent="0.2">
      <c r="A402" s="4" t="s">
        <v>351</v>
      </c>
      <c r="B402" s="6">
        <v>5</v>
      </c>
      <c r="C402" s="6">
        <v>1</v>
      </c>
      <c r="D402" s="6">
        <v>4</v>
      </c>
      <c r="E402" s="6">
        <v>5</v>
      </c>
      <c r="F402" s="6">
        <v>2</v>
      </c>
      <c r="G402" s="13">
        <v>3.2894735000000001E-2</v>
      </c>
      <c r="H402" s="10">
        <v>0.83333374999999987</v>
      </c>
    </row>
    <row r="403" spans="1:8" ht="15" customHeight="1" x14ac:dyDescent="0.2">
      <c r="A403" s="4" t="s">
        <v>352</v>
      </c>
      <c r="B403" s="6">
        <v>1</v>
      </c>
      <c r="C403" s="6" t="s">
        <v>16</v>
      </c>
      <c r="D403" s="6">
        <v>1</v>
      </c>
      <c r="E403" s="6">
        <v>1</v>
      </c>
      <c r="F403" s="6">
        <v>1</v>
      </c>
      <c r="G403" s="13">
        <v>6.5789469999999999E-3</v>
      </c>
      <c r="H403" s="10">
        <v>0.83333374999999987</v>
      </c>
    </row>
    <row r="404" spans="1:8" ht="21" customHeight="1" x14ac:dyDescent="0.2">
      <c r="A404" s="4" t="s">
        <v>617</v>
      </c>
      <c r="B404" s="5">
        <f t="shared" ref="B404:H404" si="57">+B405+B415+B429+B439+B457</f>
        <v>1568</v>
      </c>
      <c r="C404" s="5">
        <f t="shared" si="57"/>
        <v>87</v>
      </c>
      <c r="D404" s="5">
        <f t="shared" si="57"/>
        <v>1481</v>
      </c>
      <c r="E404" s="5">
        <f t="shared" si="57"/>
        <v>4644.0000000000009</v>
      </c>
      <c r="F404" s="5">
        <f t="shared" si="57"/>
        <v>1349</v>
      </c>
      <c r="G404" s="12">
        <f t="shared" si="57"/>
        <v>29.58072078</v>
      </c>
      <c r="H404" s="9">
        <f t="shared" si="57"/>
        <v>24409.892908750004</v>
      </c>
    </row>
    <row r="405" spans="1:8" ht="21" customHeight="1" x14ac:dyDescent="0.2">
      <c r="A405" s="4" t="s">
        <v>353</v>
      </c>
      <c r="B405" s="5">
        <f t="shared" ref="B405:H405" si="58">SUM(B406:B414)</f>
        <v>421</v>
      </c>
      <c r="C405" s="5">
        <f t="shared" si="58"/>
        <v>22</v>
      </c>
      <c r="D405" s="5">
        <f t="shared" si="58"/>
        <v>399</v>
      </c>
      <c r="E405" s="5">
        <f t="shared" si="58"/>
        <v>889.00000000000011</v>
      </c>
      <c r="F405" s="5">
        <f t="shared" si="58"/>
        <v>327.00000000000011</v>
      </c>
      <c r="G405" s="12">
        <f t="shared" si="58"/>
        <v>5.6649999089999996</v>
      </c>
      <c r="H405" s="9">
        <f t="shared" si="58"/>
        <v>6602.5754112499999</v>
      </c>
    </row>
    <row r="406" spans="1:8" ht="15" customHeight="1" x14ac:dyDescent="0.2">
      <c r="A406" s="4" t="s">
        <v>591</v>
      </c>
      <c r="B406" s="6">
        <v>111</v>
      </c>
      <c r="C406" s="6">
        <v>3</v>
      </c>
      <c r="D406" s="6">
        <v>108</v>
      </c>
      <c r="E406" s="6">
        <v>173.00000000000006</v>
      </c>
      <c r="F406" s="6">
        <v>70.000000000000028</v>
      </c>
      <c r="G406" s="13">
        <v>1.0865789189999999</v>
      </c>
      <c r="H406" s="10">
        <v>1975.0420825000001</v>
      </c>
    </row>
    <row r="407" spans="1:8" ht="15" customHeight="1" x14ac:dyDescent="0.2">
      <c r="A407" s="4" t="s">
        <v>354</v>
      </c>
      <c r="B407" s="6">
        <v>69</v>
      </c>
      <c r="C407" s="6">
        <v>2</v>
      </c>
      <c r="D407" s="6">
        <v>67</v>
      </c>
      <c r="E407" s="6">
        <v>111.00000000000003</v>
      </c>
      <c r="F407" s="6">
        <v>19</v>
      </c>
      <c r="G407" s="13">
        <v>0.68947366799999998</v>
      </c>
      <c r="H407" s="10">
        <v>42.266666249999986</v>
      </c>
    </row>
    <row r="408" spans="1:8" ht="15" customHeight="1" x14ac:dyDescent="0.2">
      <c r="A408" s="4" t="s">
        <v>355</v>
      </c>
      <c r="B408" s="6">
        <v>65</v>
      </c>
      <c r="C408" s="6">
        <v>1</v>
      </c>
      <c r="D408" s="6">
        <v>64</v>
      </c>
      <c r="E408" s="6">
        <v>187.99999999999997</v>
      </c>
      <c r="F408" s="6">
        <v>76.000000000000014</v>
      </c>
      <c r="G408" s="13">
        <v>1.2071052510000004</v>
      </c>
      <c r="H408" s="10">
        <v>2054.1666637499989</v>
      </c>
    </row>
    <row r="409" spans="1:8" ht="15" customHeight="1" x14ac:dyDescent="0.2">
      <c r="A409" s="4" t="s">
        <v>212</v>
      </c>
      <c r="B409" s="6">
        <v>50</v>
      </c>
      <c r="C409" s="6">
        <v>8</v>
      </c>
      <c r="D409" s="6">
        <v>42</v>
      </c>
      <c r="E409" s="6">
        <v>157.00000000000003</v>
      </c>
      <c r="F409" s="6">
        <v>93.000000000000071</v>
      </c>
      <c r="G409" s="13">
        <v>1.018684205</v>
      </c>
      <c r="H409" s="10">
        <v>499.83333249999998</v>
      </c>
    </row>
    <row r="410" spans="1:8" ht="15" customHeight="1" x14ac:dyDescent="0.2">
      <c r="A410" s="4" t="s">
        <v>356</v>
      </c>
      <c r="B410" s="6">
        <v>21</v>
      </c>
      <c r="C410" s="6" t="s">
        <v>16</v>
      </c>
      <c r="D410" s="6">
        <v>21</v>
      </c>
      <c r="E410" s="6">
        <v>40</v>
      </c>
      <c r="F410" s="6">
        <v>3.0000000000000004</v>
      </c>
      <c r="G410" s="13">
        <v>0.25894736400000007</v>
      </c>
      <c r="H410" s="10">
        <v>32</v>
      </c>
    </row>
    <row r="411" spans="1:8" ht="15" customHeight="1" x14ac:dyDescent="0.2">
      <c r="A411" s="4" t="s">
        <v>357</v>
      </c>
      <c r="B411" s="6">
        <v>17</v>
      </c>
      <c r="C411" s="6">
        <v>2</v>
      </c>
      <c r="D411" s="6">
        <v>15</v>
      </c>
      <c r="E411" s="6">
        <v>33</v>
      </c>
      <c r="F411" s="6">
        <v>9</v>
      </c>
      <c r="G411" s="13">
        <v>0.20578947000000006</v>
      </c>
      <c r="H411" s="10">
        <v>78.833333750000008</v>
      </c>
    </row>
    <row r="412" spans="1:8" ht="15" customHeight="1" x14ac:dyDescent="0.2">
      <c r="A412" s="4" t="s">
        <v>358</v>
      </c>
      <c r="B412" s="6">
        <v>54</v>
      </c>
      <c r="C412" s="6" t="s">
        <v>16</v>
      </c>
      <c r="D412" s="6">
        <v>54</v>
      </c>
      <c r="E412" s="6">
        <v>113</v>
      </c>
      <c r="F412" s="6">
        <v>22.000000000000004</v>
      </c>
      <c r="G412" s="13">
        <v>0.733421039</v>
      </c>
      <c r="H412" s="10">
        <v>1301.8333324999999</v>
      </c>
    </row>
    <row r="413" spans="1:8" ht="15" customHeight="1" x14ac:dyDescent="0.2">
      <c r="A413" s="4" t="s">
        <v>359</v>
      </c>
      <c r="B413" s="6">
        <v>32</v>
      </c>
      <c r="C413" s="6">
        <v>6</v>
      </c>
      <c r="D413" s="6">
        <v>26</v>
      </c>
      <c r="E413" s="6">
        <v>72.000000000000014</v>
      </c>
      <c r="F413" s="6">
        <v>35</v>
      </c>
      <c r="G413" s="13">
        <v>0.45184209900000005</v>
      </c>
      <c r="H413" s="10">
        <v>618.6</v>
      </c>
    </row>
    <row r="414" spans="1:8" ht="15" customHeight="1" x14ac:dyDescent="0.2">
      <c r="A414" s="4" t="s">
        <v>360</v>
      </c>
      <c r="B414" s="6">
        <v>2</v>
      </c>
      <c r="C414" s="6" t="s">
        <v>16</v>
      </c>
      <c r="D414" s="6">
        <v>2</v>
      </c>
      <c r="E414" s="6">
        <v>2</v>
      </c>
      <c r="F414" s="6" t="s">
        <v>16</v>
      </c>
      <c r="G414" s="13">
        <v>1.3157894E-2</v>
      </c>
      <c r="H414" s="10" t="s">
        <v>16</v>
      </c>
    </row>
    <row r="415" spans="1:8" ht="21" customHeight="1" x14ac:dyDescent="0.2">
      <c r="A415" s="4" t="s">
        <v>361</v>
      </c>
      <c r="B415" s="5">
        <f t="shared" ref="B415:H415" si="59">SUM(B416:B428)</f>
        <v>668</v>
      </c>
      <c r="C415" s="5">
        <f t="shared" si="59"/>
        <v>22</v>
      </c>
      <c r="D415" s="5">
        <f t="shared" si="59"/>
        <v>646</v>
      </c>
      <c r="E415" s="5">
        <f t="shared" si="59"/>
        <v>2830.0000000000009</v>
      </c>
      <c r="F415" s="5">
        <f t="shared" si="59"/>
        <v>787.99999999999989</v>
      </c>
      <c r="G415" s="12">
        <f t="shared" si="59"/>
        <v>17.727842036000002</v>
      </c>
      <c r="H415" s="9">
        <f t="shared" si="59"/>
        <v>12144.983335000003</v>
      </c>
    </row>
    <row r="416" spans="1:8" ht="15" customHeight="1" x14ac:dyDescent="0.2">
      <c r="A416" s="4" t="s">
        <v>592</v>
      </c>
      <c r="B416" s="6">
        <v>11</v>
      </c>
      <c r="C416" s="6" t="s">
        <v>16</v>
      </c>
      <c r="D416" s="6">
        <v>11</v>
      </c>
      <c r="E416" s="6">
        <v>61.000000000000014</v>
      </c>
      <c r="F416" s="6">
        <v>15.000000000000002</v>
      </c>
      <c r="G416" s="13">
        <v>0.35289473500000007</v>
      </c>
      <c r="H416" s="10">
        <v>75.833333749999994</v>
      </c>
    </row>
    <row r="417" spans="1:8" ht="15" customHeight="1" x14ac:dyDescent="0.2">
      <c r="A417" s="4" t="s">
        <v>362</v>
      </c>
      <c r="B417" s="6">
        <v>62</v>
      </c>
      <c r="C417" s="6">
        <v>1</v>
      </c>
      <c r="D417" s="6">
        <v>61</v>
      </c>
      <c r="E417" s="6">
        <v>174.00000000000003</v>
      </c>
      <c r="F417" s="6">
        <v>57.000000000000007</v>
      </c>
      <c r="G417" s="13">
        <v>1.0988947280000001</v>
      </c>
      <c r="H417" s="10">
        <v>594.62499999999977</v>
      </c>
    </row>
    <row r="418" spans="1:8" ht="15" customHeight="1" x14ac:dyDescent="0.2">
      <c r="A418" s="4" t="s">
        <v>363</v>
      </c>
      <c r="B418" s="6">
        <v>5</v>
      </c>
      <c r="C418" s="6">
        <v>1</v>
      </c>
      <c r="D418" s="6">
        <v>4</v>
      </c>
      <c r="E418" s="6">
        <v>8</v>
      </c>
      <c r="F418" s="6">
        <v>4</v>
      </c>
      <c r="G418" s="13">
        <v>4.3157893999999995E-2</v>
      </c>
      <c r="H418" s="10">
        <v>32.083332499999997</v>
      </c>
    </row>
    <row r="419" spans="1:8" ht="15" customHeight="1" x14ac:dyDescent="0.2">
      <c r="A419" s="4" t="s">
        <v>364</v>
      </c>
      <c r="B419" s="6">
        <v>9</v>
      </c>
      <c r="C419" s="6" t="s">
        <v>16</v>
      </c>
      <c r="D419" s="6">
        <v>9</v>
      </c>
      <c r="E419" s="6">
        <v>14</v>
      </c>
      <c r="F419" s="6">
        <v>7</v>
      </c>
      <c r="G419" s="13">
        <v>8.2894734999999997E-2</v>
      </c>
      <c r="H419" s="10">
        <v>28.5</v>
      </c>
    </row>
    <row r="420" spans="1:8" ht="15" customHeight="1" x14ac:dyDescent="0.2">
      <c r="A420" s="4" t="s">
        <v>365</v>
      </c>
      <c r="B420" s="6">
        <v>65</v>
      </c>
      <c r="C420" s="6">
        <v>2</v>
      </c>
      <c r="D420" s="6">
        <v>63</v>
      </c>
      <c r="E420" s="6">
        <v>289</v>
      </c>
      <c r="F420" s="6">
        <v>122.99999999999999</v>
      </c>
      <c r="G420" s="13">
        <v>1.7849999930000002</v>
      </c>
      <c r="H420" s="10">
        <v>400.25000249999994</v>
      </c>
    </row>
    <row r="421" spans="1:8" ht="15" customHeight="1" x14ac:dyDescent="0.2">
      <c r="A421" s="4" t="s">
        <v>366</v>
      </c>
      <c r="B421" s="6">
        <v>209</v>
      </c>
      <c r="C421" s="6">
        <v>5</v>
      </c>
      <c r="D421" s="6">
        <v>204</v>
      </c>
      <c r="E421" s="6">
        <v>1053.0000000000005</v>
      </c>
      <c r="F421" s="6">
        <v>204.00000000000003</v>
      </c>
      <c r="G421" s="13">
        <v>6.6526315619999998</v>
      </c>
      <c r="H421" s="10">
        <v>7420.066665000003</v>
      </c>
    </row>
    <row r="422" spans="1:8" ht="15" customHeight="1" x14ac:dyDescent="0.2">
      <c r="A422" s="4" t="s">
        <v>367</v>
      </c>
      <c r="B422" s="6">
        <v>152</v>
      </c>
      <c r="C422" s="6">
        <v>11</v>
      </c>
      <c r="D422" s="6">
        <v>141</v>
      </c>
      <c r="E422" s="6">
        <v>737.00000000000034</v>
      </c>
      <c r="F422" s="6">
        <v>270.99999999999989</v>
      </c>
      <c r="G422" s="13">
        <v>4.0734210389999994</v>
      </c>
      <c r="H422" s="10">
        <v>1578.2500025000002</v>
      </c>
    </row>
    <row r="423" spans="1:8" ht="15" customHeight="1" x14ac:dyDescent="0.2">
      <c r="A423" s="4" t="s">
        <v>368</v>
      </c>
      <c r="B423" s="6">
        <v>37</v>
      </c>
      <c r="C423" s="6" t="s">
        <v>16</v>
      </c>
      <c r="D423" s="6">
        <v>37</v>
      </c>
      <c r="E423" s="6">
        <v>131</v>
      </c>
      <c r="F423" s="6">
        <v>35.000000000000007</v>
      </c>
      <c r="G423" s="13">
        <v>0.83894736400000014</v>
      </c>
      <c r="H423" s="10">
        <v>198.93333374999997</v>
      </c>
    </row>
    <row r="424" spans="1:8" ht="15" customHeight="1" x14ac:dyDescent="0.2">
      <c r="A424" s="4" t="s">
        <v>369</v>
      </c>
      <c r="B424" s="6">
        <v>21</v>
      </c>
      <c r="C424" s="6" t="s">
        <v>16</v>
      </c>
      <c r="D424" s="6">
        <v>21</v>
      </c>
      <c r="E424" s="6">
        <v>58.999999999999993</v>
      </c>
      <c r="F424" s="6">
        <v>12.000000000000002</v>
      </c>
      <c r="G424" s="13">
        <v>0.37947368200000003</v>
      </c>
      <c r="H424" s="10">
        <v>24.291667499999999</v>
      </c>
    </row>
    <row r="425" spans="1:8" ht="15" customHeight="1" x14ac:dyDescent="0.2">
      <c r="A425" s="4" t="s">
        <v>370</v>
      </c>
      <c r="B425" s="6">
        <v>18</v>
      </c>
      <c r="C425" s="6">
        <v>1</v>
      </c>
      <c r="D425" s="6">
        <v>17</v>
      </c>
      <c r="E425" s="6">
        <v>39.999999999999993</v>
      </c>
      <c r="F425" s="6">
        <v>5</v>
      </c>
      <c r="G425" s="13">
        <v>0.73947368199999997</v>
      </c>
      <c r="H425" s="10">
        <v>19.5</v>
      </c>
    </row>
    <row r="426" spans="1:8" ht="15" customHeight="1" x14ac:dyDescent="0.2">
      <c r="A426" s="4" t="s">
        <v>371</v>
      </c>
      <c r="B426" s="6">
        <v>17</v>
      </c>
      <c r="C426" s="6">
        <v>1</v>
      </c>
      <c r="D426" s="6">
        <v>16</v>
      </c>
      <c r="E426" s="6">
        <v>39</v>
      </c>
      <c r="F426" s="6">
        <v>13</v>
      </c>
      <c r="G426" s="13">
        <v>0.25236841699999996</v>
      </c>
      <c r="H426" s="10">
        <v>1283.25</v>
      </c>
    </row>
    <row r="427" spans="1:8" ht="15" customHeight="1" x14ac:dyDescent="0.2">
      <c r="A427" s="4" t="s">
        <v>372</v>
      </c>
      <c r="B427" s="6">
        <v>9</v>
      </c>
      <c r="C427" s="6" t="s">
        <v>16</v>
      </c>
      <c r="D427" s="6">
        <v>9</v>
      </c>
      <c r="E427" s="6">
        <v>24</v>
      </c>
      <c r="F427" s="6">
        <v>8</v>
      </c>
      <c r="G427" s="13">
        <v>0.146315788</v>
      </c>
      <c r="H427" s="10">
        <v>2.2333324999999999</v>
      </c>
    </row>
    <row r="428" spans="1:8" ht="15" customHeight="1" x14ac:dyDescent="0.2">
      <c r="A428" s="4" t="s">
        <v>173</v>
      </c>
      <c r="B428" s="6">
        <v>53</v>
      </c>
      <c r="C428" s="6" t="s">
        <v>16</v>
      </c>
      <c r="D428" s="6">
        <v>53</v>
      </c>
      <c r="E428" s="6">
        <v>200.99999999999991</v>
      </c>
      <c r="F428" s="6">
        <v>34.000000000000007</v>
      </c>
      <c r="G428" s="13">
        <v>1.2823684169999998</v>
      </c>
      <c r="H428" s="10">
        <v>487.16666500000019</v>
      </c>
    </row>
    <row r="429" spans="1:8" ht="21" customHeight="1" x14ac:dyDescent="0.2">
      <c r="A429" s="4" t="s">
        <v>373</v>
      </c>
      <c r="B429" s="5">
        <f t="shared" ref="B429:H429" si="60">SUM(B430:B438)</f>
        <v>35</v>
      </c>
      <c r="C429" s="5">
        <f t="shared" si="60"/>
        <v>2</v>
      </c>
      <c r="D429" s="5">
        <f t="shared" si="60"/>
        <v>33</v>
      </c>
      <c r="E429" s="5">
        <f t="shared" si="60"/>
        <v>82</v>
      </c>
      <c r="F429" s="5">
        <f t="shared" si="60"/>
        <v>15</v>
      </c>
      <c r="G429" s="12">
        <f t="shared" si="60"/>
        <v>0.52473683400000004</v>
      </c>
      <c r="H429" s="9">
        <f t="shared" si="60"/>
        <v>63.375</v>
      </c>
    </row>
    <row r="430" spans="1:8" ht="15" customHeight="1" x14ac:dyDescent="0.2">
      <c r="A430" s="4" t="s">
        <v>593</v>
      </c>
      <c r="B430" s="6">
        <v>3</v>
      </c>
      <c r="C430" s="6">
        <v>1</v>
      </c>
      <c r="D430" s="6">
        <v>2</v>
      </c>
      <c r="E430" s="6">
        <v>6</v>
      </c>
      <c r="F430" s="6">
        <v>2</v>
      </c>
      <c r="G430" s="13">
        <v>3.6578947000000001E-2</v>
      </c>
      <c r="H430" s="10">
        <v>0.25</v>
      </c>
    </row>
    <row r="431" spans="1:8" ht="15" customHeight="1" x14ac:dyDescent="0.2">
      <c r="A431" s="4" t="s">
        <v>374</v>
      </c>
      <c r="B431" s="6">
        <v>4</v>
      </c>
      <c r="C431" s="6" t="s">
        <v>16</v>
      </c>
      <c r="D431" s="6">
        <v>4</v>
      </c>
      <c r="E431" s="6">
        <v>5</v>
      </c>
      <c r="F431" s="6">
        <v>1</v>
      </c>
      <c r="G431" s="13">
        <v>2.9736841E-2</v>
      </c>
      <c r="H431" s="10">
        <v>30</v>
      </c>
    </row>
    <row r="432" spans="1:8" ht="15" customHeight="1" x14ac:dyDescent="0.2">
      <c r="A432" s="4" t="s">
        <v>375</v>
      </c>
      <c r="B432" s="6">
        <v>3</v>
      </c>
      <c r="C432" s="6" t="s">
        <v>16</v>
      </c>
      <c r="D432" s="6">
        <v>3</v>
      </c>
      <c r="E432" s="6">
        <v>6</v>
      </c>
      <c r="F432" s="6">
        <v>3</v>
      </c>
      <c r="G432" s="13">
        <v>3.6578947000000001E-2</v>
      </c>
      <c r="H432" s="10" t="s">
        <v>16</v>
      </c>
    </row>
    <row r="433" spans="1:8" ht="15" customHeight="1" x14ac:dyDescent="0.2">
      <c r="A433" s="4" t="s">
        <v>62</v>
      </c>
      <c r="B433" s="6">
        <v>1</v>
      </c>
      <c r="C433" s="6" t="s">
        <v>16</v>
      </c>
      <c r="D433" s="6">
        <v>1</v>
      </c>
      <c r="E433" s="6">
        <v>1</v>
      </c>
      <c r="F433" s="6">
        <v>1</v>
      </c>
      <c r="G433" s="13">
        <v>6.5789469999999999E-3</v>
      </c>
      <c r="H433" s="10" t="s">
        <v>16</v>
      </c>
    </row>
    <row r="434" spans="1:8" ht="15" customHeight="1" x14ac:dyDescent="0.2">
      <c r="A434" s="4" t="s">
        <v>376</v>
      </c>
      <c r="B434" s="6">
        <v>3</v>
      </c>
      <c r="C434" s="6" t="s">
        <v>16</v>
      </c>
      <c r="D434" s="6">
        <v>3</v>
      </c>
      <c r="E434" s="6">
        <v>5</v>
      </c>
      <c r="F434" s="6" t="s">
        <v>16</v>
      </c>
      <c r="G434" s="13">
        <v>3.3157894E-2</v>
      </c>
      <c r="H434" s="10" t="s">
        <v>16</v>
      </c>
    </row>
    <row r="435" spans="1:8" ht="15" customHeight="1" x14ac:dyDescent="0.2">
      <c r="A435" s="4" t="s">
        <v>377</v>
      </c>
      <c r="B435" s="6">
        <v>5</v>
      </c>
      <c r="C435" s="6" t="s">
        <v>16</v>
      </c>
      <c r="D435" s="6">
        <v>5</v>
      </c>
      <c r="E435" s="6">
        <v>9</v>
      </c>
      <c r="F435" s="6" t="s">
        <v>16</v>
      </c>
      <c r="G435" s="13">
        <v>5.9736841000000006E-2</v>
      </c>
      <c r="H435" s="10" t="s">
        <v>16</v>
      </c>
    </row>
    <row r="436" spans="1:8" ht="15" customHeight="1" x14ac:dyDescent="0.2">
      <c r="A436" s="4" t="s">
        <v>378</v>
      </c>
      <c r="B436" s="6">
        <v>5</v>
      </c>
      <c r="C436" s="6" t="s">
        <v>16</v>
      </c>
      <c r="D436" s="6">
        <v>5</v>
      </c>
      <c r="E436" s="6">
        <v>5</v>
      </c>
      <c r="F436" s="6">
        <v>1</v>
      </c>
      <c r="G436" s="13">
        <v>3.2894735000000001E-2</v>
      </c>
      <c r="H436" s="10">
        <v>2</v>
      </c>
    </row>
    <row r="437" spans="1:8" ht="15" customHeight="1" x14ac:dyDescent="0.2">
      <c r="A437" s="4" t="s">
        <v>379</v>
      </c>
      <c r="B437" s="6">
        <v>5</v>
      </c>
      <c r="C437" s="6">
        <v>1</v>
      </c>
      <c r="D437" s="6">
        <v>4</v>
      </c>
      <c r="E437" s="6">
        <v>7</v>
      </c>
      <c r="F437" s="6">
        <v>4</v>
      </c>
      <c r="G437" s="13">
        <v>3.9736841000000002E-2</v>
      </c>
      <c r="H437" s="10">
        <v>15.125</v>
      </c>
    </row>
    <row r="438" spans="1:8" ht="15" customHeight="1" x14ac:dyDescent="0.2">
      <c r="A438" s="4" t="s">
        <v>380</v>
      </c>
      <c r="B438" s="6">
        <v>6</v>
      </c>
      <c r="C438" s="6" t="s">
        <v>16</v>
      </c>
      <c r="D438" s="6">
        <v>6</v>
      </c>
      <c r="E438" s="6">
        <v>38</v>
      </c>
      <c r="F438" s="6">
        <v>3</v>
      </c>
      <c r="G438" s="13">
        <v>0.24973684099999999</v>
      </c>
      <c r="H438" s="10">
        <v>16</v>
      </c>
    </row>
    <row r="439" spans="1:8" ht="21" customHeight="1" x14ac:dyDescent="0.2">
      <c r="A439" s="4" t="s">
        <v>381</v>
      </c>
      <c r="B439" s="5">
        <f t="shared" ref="B439:H439" si="61">SUM(B440:B456)</f>
        <v>381</v>
      </c>
      <c r="C439" s="5">
        <f t="shared" si="61"/>
        <v>34</v>
      </c>
      <c r="D439" s="5">
        <f t="shared" si="61"/>
        <v>347</v>
      </c>
      <c r="E439" s="5">
        <f t="shared" si="61"/>
        <v>736</v>
      </c>
      <c r="F439" s="5">
        <f t="shared" si="61"/>
        <v>196</v>
      </c>
      <c r="G439" s="12">
        <f t="shared" si="61"/>
        <v>4.6099841209999992</v>
      </c>
      <c r="H439" s="9">
        <f t="shared" si="61"/>
        <v>5080.6674962500001</v>
      </c>
    </row>
    <row r="440" spans="1:8" ht="15" customHeight="1" x14ac:dyDescent="0.2">
      <c r="A440" s="4" t="s">
        <v>382</v>
      </c>
      <c r="B440" s="6">
        <v>94</v>
      </c>
      <c r="C440" s="6" t="s">
        <v>16</v>
      </c>
      <c r="D440" s="6">
        <v>94</v>
      </c>
      <c r="E440" s="6">
        <v>134.00000000000003</v>
      </c>
      <c r="F440" s="6">
        <v>17.999999999999996</v>
      </c>
      <c r="G440" s="13">
        <v>0.83078944899999974</v>
      </c>
      <c r="H440" s="10">
        <v>413.69166625000008</v>
      </c>
    </row>
    <row r="441" spans="1:8" ht="15" customHeight="1" x14ac:dyDescent="0.2">
      <c r="A441" s="4" t="s">
        <v>383</v>
      </c>
      <c r="B441" s="6">
        <v>24</v>
      </c>
      <c r="C441" s="6" t="s">
        <v>16</v>
      </c>
      <c r="D441" s="6">
        <v>24</v>
      </c>
      <c r="E441" s="6">
        <v>52.999999999999993</v>
      </c>
      <c r="F441" s="6">
        <v>4</v>
      </c>
      <c r="G441" s="13">
        <v>0.34499999299999989</v>
      </c>
      <c r="H441" s="10">
        <v>1.4166662499999998</v>
      </c>
    </row>
    <row r="442" spans="1:8" ht="15" customHeight="1" x14ac:dyDescent="0.2">
      <c r="A442" s="4" t="s">
        <v>384</v>
      </c>
      <c r="B442" s="6">
        <v>41</v>
      </c>
      <c r="C442" s="6">
        <v>1</v>
      </c>
      <c r="D442" s="6">
        <v>40</v>
      </c>
      <c r="E442" s="6">
        <v>112.99999999999999</v>
      </c>
      <c r="F442" s="6">
        <v>30.000000000000007</v>
      </c>
      <c r="G442" s="13">
        <v>0.73499999299999996</v>
      </c>
      <c r="H442" s="10">
        <v>195.91666499999999</v>
      </c>
    </row>
    <row r="443" spans="1:8" ht="15" customHeight="1" x14ac:dyDescent="0.2">
      <c r="A443" s="4" t="s">
        <v>385</v>
      </c>
      <c r="B443" s="6">
        <v>6</v>
      </c>
      <c r="C443" s="6" t="s">
        <v>16</v>
      </c>
      <c r="D443" s="6">
        <v>6</v>
      </c>
      <c r="E443" s="6">
        <v>11</v>
      </c>
      <c r="F443" s="6">
        <v>2</v>
      </c>
      <c r="G443" s="13">
        <v>6.9736841000000008E-2</v>
      </c>
      <c r="H443" s="10">
        <v>50.666666249999999</v>
      </c>
    </row>
    <row r="444" spans="1:8" ht="15" customHeight="1" x14ac:dyDescent="0.2">
      <c r="A444" s="4" t="s">
        <v>386</v>
      </c>
      <c r="B444" s="6">
        <v>14</v>
      </c>
      <c r="C444" s="6">
        <v>2</v>
      </c>
      <c r="D444" s="6">
        <v>12</v>
      </c>
      <c r="E444" s="6">
        <v>37.000000000000007</v>
      </c>
      <c r="F444" s="6">
        <v>7.0000000000000018</v>
      </c>
      <c r="G444" s="13">
        <v>0.32263157599999998</v>
      </c>
      <c r="H444" s="10">
        <v>36.833333750000001</v>
      </c>
    </row>
    <row r="445" spans="1:8" ht="15" customHeight="1" x14ac:dyDescent="0.2">
      <c r="A445" s="4" t="s">
        <v>92</v>
      </c>
      <c r="B445" s="6">
        <v>58</v>
      </c>
      <c r="C445" s="6">
        <v>4</v>
      </c>
      <c r="D445" s="6">
        <v>54</v>
      </c>
      <c r="E445" s="6">
        <v>90.999999999999986</v>
      </c>
      <c r="F445" s="6">
        <v>48.999999999999993</v>
      </c>
      <c r="G445" s="13">
        <v>0.55999998600000001</v>
      </c>
      <c r="H445" s="10">
        <v>635.63374874999988</v>
      </c>
    </row>
    <row r="446" spans="1:8" ht="15" customHeight="1" x14ac:dyDescent="0.2">
      <c r="A446" s="4" t="s">
        <v>387</v>
      </c>
      <c r="B446" s="6">
        <v>9</v>
      </c>
      <c r="C446" s="6" t="s">
        <v>16</v>
      </c>
      <c r="D446" s="6">
        <v>9</v>
      </c>
      <c r="E446" s="6">
        <v>11</v>
      </c>
      <c r="F446" s="6">
        <v>6</v>
      </c>
      <c r="G446" s="13">
        <v>7.2631575999999989E-2</v>
      </c>
      <c r="H446" s="10">
        <v>6.3333325</v>
      </c>
    </row>
    <row r="447" spans="1:8" ht="15" customHeight="1" x14ac:dyDescent="0.2">
      <c r="A447" s="4" t="s">
        <v>388</v>
      </c>
      <c r="B447" s="6">
        <v>44</v>
      </c>
      <c r="C447" s="6">
        <v>13</v>
      </c>
      <c r="D447" s="6">
        <v>31</v>
      </c>
      <c r="E447" s="6">
        <v>54.000000000000014</v>
      </c>
      <c r="F447" s="6">
        <v>24</v>
      </c>
      <c r="G447" s="13">
        <v>0.31866840999999996</v>
      </c>
      <c r="H447" s="10">
        <v>969.71708374999992</v>
      </c>
    </row>
    <row r="448" spans="1:8" ht="15" customHeight="1" x14ac:dyDescent="0.2">
      <c r="A448" s="4" t="s">
        <v>389</v>
      </c>
      <c r="B448" s="6">
        <v>19</v>
      </c>
      <c r="C448" s="6">
        <v>3</v>
      </c>
      <c r="D448" s="6">
        <v>16</v>
      </c>
      <c r="E448" s="6">
        <v>47.000000000000014</v>
      </c>
      <c r="F448" s="6">
        <v>6</v>
      </c>
      <c r="G448" s="13">
        <v>0.17552631099999999</v>
      </c>
      <c r="H448" s="10">
        <v>31.250000000000004</v>
      </c>
    </row>
    <row r="449" spans="1:8" ht="15" customHeight="1" x14ac:dyDescent="0.2">
      <c r="A449" s="4" t="s">
        <v>390</v>
      </c>
      <c r="B449" s="6">
        <v>5</v>
      </c>
      <c r="C449" s="6" t="s">
        <v>16</v>
      </c>
      <c r="D449" s="6">
        <v>5</v>
      </c>
      <c r="E449" s="6">
        <v>9</v>
      </c>
      <c r="F449" s="6">
        <v>3</v>
      </c>
      <c r="G449" s="13">
        <v>5.3157893999999997E-2</v>
      </c>
      <c r="H449" s="10">
        <v>6.6666662499999996</v>
      </c>
    </row>
    <row r="450" spans="1:8" ht="15" customHeight="1" x14ac:dyDescent="0.2">
      <c r="A450" s="4" t="s">
        <v>391</v>
      </c>
      <c r="B450" s="6">
        <v>1</v>
      </c>
      <c r="C450" s="6" t="s">
        <v>16</v>
      </c>
      <c r="D450" s="6">
        <v>1</v>
      </c>
      <c r="E450" s="6">
        <v>2</v>
      </c>
      <c r="F450" s="6">
        <v>1</v>
      </c>
      <c r="G450" s="13">
        <v>0.01</v>
      </c>
      <c r="H450" s="10">
        <v>6</v>
      </c>
    </row>
    <row r="451" spans="1:8" ht="15" customHeight="1" x14ac:dyDescent="0.2">
      <c r="A451" s="4" t="s">
        <v>392</v>
      </c>
      <c r="B451" s="6">
        <v>1</v>
      </c>
      <c r="C451" s="6" t="s">
        <v>16</v>
      </c>
      <c r="D451" s="6">
        <v>1</v>
      </c>
      <c r="E451" s="6">
        <v>1</v>
      </c>
      <c r="F451" s="6" t="s">
        <v>16</v>
      </c>
      <c r="G451" s="13">
        <v>6.5789469999999999E-3</v>
      </c>
      <c r="H451" s="10" t="s">
        <v>16</v>
      </c>
    </row>
    <row r="452" spans="1:8" ht="15" customHeight="1" x14ac:dyDescent="0.2">
      <c r="A452" s="4" t="s">
        <v>393</v>
      </c>
      <c r="B452" s="6">
        <v>32</v>
      </c>
      <c r="C452" s="6">
        <v>1</v>
      </c>
      <c r="D452" s="6">
        <v>31</v>
      </c>
      <c r="E452" s="6">
        <v>60.999999999999986</v>
      </c>
      <c r="F452" s="6">
        <v>20.000000000000007</v>
      </c>
      <c r="G452" s="13">
        <v>0.37184209899999998</v>
      </c>
      <c r="H452" s="10">
        <v>314.33333375000007</v>
      </c>
    </row>
    <row r="453" spans="1:8" ht="15" customHeight="1" x14ac:dyDescent="0.2">
      <c r="A453" s="4" t="s">
        <v>394</v>
      </c>
      <c r="B453" s="6">
        <v>3</v>
      </c>
      <c r="C453" s="6">
        <v>2</v>
      </c>
      <c r="D453" s="6">
        <v>1</v>
      </c>
      <c r="E453" s="6">
        <v>36</v>
      </c>
      <c r="F453" s="6" t="s">
        <v>16</v>
      </c>
      <c r="G453" s="13">
        <v>0.24</v>
      </c>
      <c r="H453" s="10" t="s">
        <v>16</v>
      </c>
    </row>
    <row r="454" spans="1:8" ht="15" customHeight="1" x14ac:dyDescent="0.2">
      <c r="A454" s="4" t="s">
        <v>395</v>
      </c>
      <c r="B454" s="6">
        <v>20</v>
      </c>
      <c r="C454" s="6">
        <v>2</v>
      </c>
      <c r="D454" s="6">
        <v>18</v>
      </c>
      <c r="E454" s="6">
        <v>43</v>
      </c>
      <c r="F454" s="6">
        <v>15.999999999999998</v>
      </c>
      <c r="G454" s="13">
        <v>0.27236841700000003</v>
      </c>
      <c r="H454" s="10">
        <v>2207.2083337499994</v>
      </c>
    </row>
    <row r="455" spans="1:8" ht="15" customHeight="1" x14ac:dyDescent="0.2">
      <c r="A455" s="4" t="s">
        <v>396</v>
      </c>
      <c r="B455" s="6">
        <v>6</v>
      </c>
      <c r="C455" s="6">
        <v>6</v>
      </c>
      <c r="D455" s="6" t="s">
        <v>16</v>
      </c>
      <c r="E455" s="6">
        <v>6</v>
      </c>
      <c r="F455" s="6">
        <v>2</v>
      </c>
      <c r="G455" s="13">
        <v>3.9473681999999996E-2</v>
      </c>
      <c r="H455" s="10">
        <v>204.16666624999999</v>
      </c>
    </row>
    <row r="456" spans="1:8" ht="15" customHeight="1" x14ac:dyDescent="0.2">
      <c r="A456" s="4" t="s">
        <v>69</v>
      </c>
      <c r="B456" s="6">
        <v>4</v>
      </c>
      <c r="C456" s="6" t="s">
        <v>16</v>
      </c>
      <c r="D456" s="6">
        <v>4</v>
      </c>
      <c r="E456" s="6">
        <v>27</v>
      </c>
      <c r="F456" s="6">
        <v>8</v>
      </c>
      <c r="G456" s="13">
        <v>0.18657894699999999</v>
      </c>
      <c r="H456" s="10">
        <v>0.83333374999999987</v>
      </c>
    </row>
    <row r="457" spans="1:8" ht="21" customHeight="1" x14ac:dyDescent="0.2">
      <c r="A457" s="4" t="s">
        <v>397</v>
      </c>
      <c r="B457" s="5">
        <f t="shared" ref="B457:H457" si="62">SUM(B458:B465)</f>
        <v>63</v>
      </c>
      <c r="C457" s="5">
        <f t="shared" si="62"/>
        <v>7</v>
      </c>
      <c r="D457" s="5">
        <f t="shared" si="62"/>
        <v>56</v>
      </c>
      <c r="E457" s="5">
        <f t="shared" si="62"/>
        <v>107</v>
      </c>
      <c r="F457" s="5">
        <f t="shared" si="62"/>
        <v>23</v>
      </c>
      <c r="G457" s="12">
        <f t="shared" si="62"/>
        <v>1.0531578800000001</v>
      </c>
      <c r="H457" s="9">
        <f t="shared" si="62"/>
        <v>518.29166624999993</v>
      </c>
    </row>
    <row r="458" spans="1:8" ht="15" customHeight="1" x14ac:dyDescent="0.2">
      <c r="A458" s="4" t="s">
        <v>594</v>
      </c>
      <c r="B458" s="6">
        <v>6</v>
      </c>
      <c r="C458" s="6" t="s">
        <v>16</v>
      </c>
      <c r="D458" s="6">
        <v>6</v>
      </c>
      <c r="E458" s="6">
        <v>9</v>
      </c>
      <c r="F458" s="6">
        <v>3</v>
      </c>
      <c r="G458" s="13">
        <v>4.9736841000000004E-2</v>
      </c>
      <c r="H458" s="10">
        <v>0.41666625000000002</v>
      </c>
    </row>
    <row r="459" spans="1:8" ht="15" customHeight="1" x14ac:dyDescent="0.2">
      <c r="A459" s="4" t="s">
        <v>398</v>
      </c>
      <c r="B459" s="6">
        <v>9</v>
      </c>
      <c r="C459" s="6">
        <v>2</v>
      </c>
      <c r="D459" s="6">
        <v>7</v>
      </c>
      <c r="E459" s="6">
        <v>26</v>
      </c>
      <c r="F459" s="6">
        <v>2</v>
      </c>
      <c r="G459" s="13">
        <v>0.16631578799999999</v>
      </c>
      <c r="H459" s="10" t="s">
        <v>16</v>
      </c>
    </row>
    <row r="460" spans="1:8" ht="15" customHeight="1" x14ac:dyDescent="0.2">
      <c r="A460" s="4" t="s">
        <v>399</v>
      </c>
      <c r="B460" s="6">
        <v>5</v>
      </c>
      <c r="C460" s="6">
        <v>1</v>
      </c>
      <c r="D460" s="6">
        <v>4</v>
      </c>
      <c r="E460" s="6">
        <v>6</v>
      </c>
      <c r="F460" s="6" t="s">
        <v>16</v>
      </c>
      <c r="G460" s="13">
        <v>3.6315788000000002E-2</v>
      </c>
      <c r="H460" s="10" t="s">
        <v>16</v>
      </c>
    </row>
    <row r="461" spans="1:8" ht="15" customHeight="1" x14ac:dyDescent="0.2">
      <c r="A461" s="4" t="s">
        <v>400</v>
      </c>
      <c r="B461" s="6">
        <v>4</v>
      </c>
      <c r="C461" s="6" t="s">
        <v>16</v>
      </c>
      <c r="D461" s="6">
        <v>4</v>
      </c>
      <c r="E461" s="6">
        <v>10</v>
      </c>
      <c r="F461" s="6">
        <v>7</v>
      </c>
      <c r="G461" s="13">
        <v>6.3157894000000006E-2</v>
      </c>
      <c r="H461" s="10">
        <v>4.375</v>
      </c>
    </row>
    <row r="462" spans="1:8" ht="15" customHeight="1" x14ac:dyDescent="0.2">
      <c r="A462" s="4" t="s">
        <v>401</v>
      </c>
      <c r="B462" s="6">
        <v>9</v>
      </c>
      <c r="C462" s="6">
        <v>1</v>
      </c>
      <c r="D462" s="6">
        <v>8</v>
      </c>
      <c r="E462" s="6">
        <v>14</v>
      </c>
      <c r="F462" s="6">
        <v>6</v>
      </c>
      <c r="G462" s="13">
        <v>0.47947368200000001</v>
      </c>
      <c r="H462" s="10">
        <v>204.08333375000001</v>
      </c>
    </row>
    <row r="463" spans="1:8" ht="15" customHeight="1" x14ac:dyDescent="0.2">
      <c r="A463" s="4" t="s">
        <v>402</v>
      </c>
      <c r="B463" s="6">
        <v>13</v>
      </c>
      <c r="C463" s="6" t="s">
        <v>16</v>
      </c>
      <c r="D463" s="6">
        <v>13</v>
      </c>
      <c r="E463" s="6">
        <v>20</v>
      </c>
      <c r="F463" s="6">
        <v>1.9999999999999998</v>
      </c>
      <c r="G463" s="13">
        <v>0.12263157599999999</v>
      </c>
      <c r="H463" s="10">
        <v>5.4166662500000005</v>
      </c>
    </row>
    <row r="464" spans="1:8" ht="15" customHeight="1" x14ac:dyDescent="0.2">
      <c r="A464" s="4" t="s">
        <v>403</v>
      </c>
      <c r="B464" s="6">
        <v>6</v>
      </c>
      <c r="C464" s="6">
        <v>3</v>
      </c>
      <c r="D464" s="6">
        <v>3</v>
      </c>
      <c r="E464" s="6">
        <v>8</v>
      </c>
      <c r="F464" s="6">
        <v>1</v>
      </c>
      <c r="G464" s="13">
        <v>4.6315788000000004E-2</v>
      </c>
      <c r="H464" s="10">
        <v>100</v>
      </c>
    </row>
    <row r="465" spans="1:8" ht="15" customHeight="1" x14ac:dyDescent="0.2">
      <c r="A465" s="4" t="s">
        <v>404</v>
      </c>
      <c r="B465" s="6">
        <v>11</v>
      </c>
      <c r="C465" s="6" t="s">
        <v>16</v>
      </c>
      <c r="D465" s="6">
        <v>11</v>
      </c>
      <c r="E465" s="6">
        <v>13.999999999999996</v>
      </c>
      <c r="F465" s="6">
        <v>1.9999999999999998</v>
      </c>
      <c r="G465" s="13">
        <v>8.9210522999999986E-2</v>
      </c>
      <c r="H465" s="10">
        <v>204</v>
      </c>
    </row>
    <row r="466" spans="1:8" ht="21" customHeight="1" x14ac:dyDescent="0.2">
      <c r="A466" s="4" t="s">
        <v>13</v>
      </c>
      <c r="B466" s="5">
        <f t="shared" ref="B466:H466" si="63">+B467+B473+B483+B492+B500+B513+B518+B524+B530+B538+B554+B565</f>
        <v>1521</v>
      </c>
      <c r="C466" s="5">
        <f t="shared" si="63"/>
        <v>64</v>
      </c>
      <c r="D466" s="5">
        <f t="shared" si="63"/>
        <v>1457</v>
      </c>
      <c r="E466" s="5">
        <f t="shared" si="63"/>
        <v>4458</v>
      </c>
      <c r="F466" s="5">
        <f t="shared" si="63"/>
        <v>1510</v>
      </c>
      <c r="G466" s="12">
        <f t="shared" si="63"/>
        <v>31.119473416000005</v>
      </c>
      <c r="H466" s="9">
        <f t="shared" si="63"/>
        <v>39623.08373875</v>
      </c>
    </row>
    <row r="467" spans="1:8" ht="21" customHeight="1" x14ac:dyDescent="0.2">
      <c r="A467" s="4" t="s">
        <v>405</v>
      </c>
      <c r="B467" s="5">
        <f t="shared" ref="B467:H467" si="64">SUM(B468:B472)</f>
        <v>93</v>
      </c>
      <c r="C467" s="5">
        <f t="shared" si="64"/>
        <v>3</v>
      </c>
      <c r="D467" s="5">
        <f t="shared" si="64"/>
        <v>90</v>
      </c>
      <c r="E467" s="5">
        <f t="shared" si="64"/>
        <v>166.99999999999997</v>
      </c>
      <c r="F467" s="5">
        <f t="shared" si="64"/>
        <v>72</v>
      </c>
      <c r="G467" s="12">
        <f t="shared" si="64"/>
        <v>1.058421032</v>
      </c>
      <c r="H467" s="9">
        <f t="shared" si="64"/>
        <v>9960.1666650000025</v>
      </c>
    </row>
    <row r="468" spans="1:8" ht="15" customHeight="1" x14ac:dyDescent="0.2">
      <c r="A468" s="4" t="s">
        <v>595</v>
      </c>
      <c r="B468" s="6">
        <v>38</v>
      </c>
      <c r="C468" s="6">
        <v>3</v>
      </c>
      <c r="D468" s="6">
        <v>35</v>
      </c>
      <c r="E468" s="6">
        <v>72.999999999999986</v>
      </c>
      <c r="F468" s="6">
        <v>35.000000000000007</v>
      </c>
      <c r="G468" s="13">
        <v>0.45473683399999992</v>
      </c>
      <c r="H468" s="10">
        <v>257.70833499999998</v>
      </c>
    </row>
    <row r="469" spans="1:8" ht="15" customHeight="1" x14ac:dyDescent="0.2">
      <c r="A469" s="4" t="s">
        <v>406</v>
      </c>
      <c r="B469" s="6">
        <v>8</v>
      </c>
      <c r="C469" s="6" t="s">
        <v>16</v>
      </c>
      <c r="D469" s="6">
        <v>8</v>
      </c>
      <c r="E469" s="6">
        <v>14</v>
      </c>
      <c r="F469" s="6" t="s">
        <v>16</v>
      </c>
      <c r="G469" s="13">
        <v>9.2894735000000006E-2</v>
      </c>
      <c r="H469" s="10" t="s">
        <v>16</v>
      </c>
    </row>
    <row r="470" spans="1:8" ht="15" customHeight="1" x14ac:dyDescent="0.2">
      <c r="A470" s="4" t="s">
        <v>407</v>
      </c>
      <c r="B470" s="6">
        <v>2</v>
      </c>
      <c r="C470" s="6" t="s">
        <v>16</v>
      </c>
      <c r="D470" s="6">
        <v>2</v>
      </c>
      <c r="E470" s="6">
        <v>3</v>
      </c>
      <c r="F470" s="6">
        <v>3</v>
      </c>
      <c r="G470" s="13">
        <v>1.6578947E-2</v>
      </c>
      <c r="H470" s="10">
        <v>0.41666625000000002</v>
      </c>
    </row>
    <row r="471" spans="1:8" ht="15" customHeight="1" x14ac:dyDescent="0.2">
      <c r="A471" s="4" t="s">
        <v>408</v>
      </c>
      <c r="B471" s="6">
        <v>6</v>
      </c>
      <c r="C471" s="6" t="s">
        <v>16</v>
      </c>
      <c r="D471" s="6">
        <v>6</v>
      </c>
      <c r="E471" s="6">
        <v>9</v>
      </c>
      <c r="F471" s="6">
        <v>5</v>
      </c>
      <c r="G471" s="13">
        <v>5.6315787999999999E-2</v>
      </c>
      <c r="H471" s="10">
        <v>3.1333324999999999</v>
      </c>
    </row>
    <row r="472" spans="1:8" ht="15" customHeight="1" x14ac:dyDescent="0.2">
      <c r="A472" s="4" t="s">
        <v>409</v>
      </c>
      <c r="B472" s="6">
        <v>39</v>
      </c>
      <c r="C472" s="6" t="s">
        <v>16</v>
      </c>
      <c r="D472" s="6">
        <v>39</v>
      </c>
      <c r="E472" s="6">
        <v>67.999999999999986</v>
      </c>
      <c r="F472" s="6">
        <v>29</v>
      </c>
      <c r="G472" s="13">
        <v>0.43789472800000007</v>
      </c>
      <c r="H472" s="10">
        <v>9698.9083312500024</v>
      </c>
    </row>
    <row r="473" spans="1:8" ht="21" customHeight="1" x14ac:dyDescent="0.2">
      <c r="A473" s="4" t="s">
        <v>410</v>
      </c>
      <c r="B473" s="5">
        <f t="shared" ref="B473:H473" si="65">SUM(B474:B482)</f>
        <v>45</v>
      </c>
      <c r="C473" s="5">
        <f t="shared" si="65"/>
        <v>1</v>
      </c>
      <c r="D473" s="5">
        <f t="shared" si="65"/>
        <v>44</v>
      </c>
      <c r="E473" s="5">
        <f t="shared" si="65"/>
        <v>116</v>
      </c>
      <c r="F473" s="5">
        <f t="shared" si="65"/>
        <v>25</v>
      </c>
      <c r="G473" s="12">
        <f t="shared" si="65"/>
        <v>0.75473683400000002</v>
      </c>
      <c r="H473" s="9">
        <f t="shared" si="65"/>
        <v>626.13333250000005</v>
      </c>
    </row>
    <row r="474" spans="1:8" ht="15" customHeight="1" x14ac:dyDescent="0.2">
      <c r="A474" s="4" t="s">
        <v>596</v>
      </c>
      <c r="B474" s="6">
        <v>1</v>
      </c>
      <c r="C474" s="6" t="s">
        <v>16</v>
      </c>
      <c r="D474" s="6">
        <v>1</v>
      </c>
      <c r="E474" s="6">
        <v>2</v>
      </c>
      <c r="F474" s="6" t="s">
        <v>16</v>
      </c>
      <c r="G474" s="13">
        <v>0.01</v>
      </c>
      <c r="H474" s="10" t="s">
        <v>16</v>
      </c>
    </row>
    <row r="475" spans="1:8" ht="15" customHeight="1" x14ac:dyDescent="0.2">
      <c r="A475" s="4" t="s">
        <v>411</v>
      </c>
      <c r="B475" s="6">
        <v>3</v>
      </c>
      <c r="C475" s="6" t="s">
        <v>16</v>
      </c>
      <c r="D475" s="6">
        <v>3</v>
      </c>
      <c r="E475" s="6">
        <v>13</v>
      </c>
      <c r="F475" s="6" t="s">
        <v>16</v>
      </c>
      <c r="G475" s="13">
        <v>8.6578946999999989E-2</v>
      </c>
      <c r="H475" s="10" t="s">
        <v>16</v>
      </c>
    </row>
    <row r="476" spans="1:8" ht="15" customHeight="1" x14ac:dyDescent="0.2">
      <c r="A476" s="4" t="s">
        <v>412</v>
      </c>
      <c r="B476" s="6">
        <v>1</v>
      </c>
      <c r="C476" s="6" t="s">
        <v>16</v>
      </c>
      <c r="D476" s="6">
        <v>1</v>
      </c>
      <c r="E476" s="6">
        <v>4</v>
      </c>
      <c r="F476" s="6" t="s">
        <v>16</v>
      </c>
      <c r="G476" s="13">
        <v>0.03</v>
      </c>
      <c r="H476" s="10" t="s">
        <v>16</v>
      </c>
    </row>
    <row r="477" spans="1:8" ht="15" customHeight="1" x14ac:dyDescent="0.2">
      <c r="A477" s="4" t="s">
        <v>73</v>
      </c>
      <c r="B477" s="6">
        <v>20</v>
      </c>
      <c r="C477" s="6" t="s">
        <v>16</v>
      </c>
      <c r="D477" s="6">
        <v>20</v>
      </c>
      <c r="E477" s="6">
        <v>53</v>
      </c>
      <c r="F477" s="6">
        <v>9</v>
      </c>
      <c r="G477" s="13">
        <v>0.33921052299999999</v>
      </c>
      <c r="H477" s="10">
        <v>552</v>
      </c>
    </row>
    <row r="478" spans="1:8" ht="15" customHeight="1" x14ac:dyDescent="0.2">
      <c r="A478" s="4" t="s">
        <v>402</v>
      </c>
      <c r="B478" s="6">
        <v>8</v>
      </c>
      <c r="C478" s="6" t="s">
        <v>16</v>
      </c>
      <c r="D478" s="6">
        <v>8</v>
      </c>
      <c r="E478" s="6">
        <v>12</v>
      </c>
      <c r="F478" s="6">
        <v>6</v>
      </c>
      <c r="G478" s="13">
        <v>7.9473682000000004E-2</v>
      </c>
      <c r="H478" s="10">
        <v>12.583332500000001</v>
      </c>
    </row>
    <row r="479" spans="1:8" ht="15" customHeight="1" x14ac:dyDescent="0.2">
      <c r="A479" s="4" t="s">
        <v>413</v>
      </c>
      <c r="B479" s="6">
        <v>1</v>
      </c>
      <c r="C479" s="6" t="s">
        <v>16</v>
      </c>
      <c r="D479" s="6">
        <v>1</v>
      </c>
      <c r="E479" s="6">
        <v>2</v>
      </c>
      <c r="F479" s="6">
        <v>1</v>
      </c>
      <c r="G479" s="13">
        <v>0.01</v>
      </c>
      <c r="H479" s="10">
        <v>0.41666625000000002</v>
      </c>
    </row>
    <row r="480" spans="1:8" ht="15" customHeight="1" x14ac:dyDescent="0.2">
      <c r="A480" s="4" t="s">
        <v>414</v>
      </c>
      <c r="B480" s="6">
        <v>3</v>
      </c>
      <c r="C480" s="6" t="s">
        <v>16</v>
      </c>
      <c r="D480" s="6">
        <v>3</v>
      </c>
      <c r="E480" s="6">
        <v>17</v>
      </c>
      <c r="F480" s="6">
        <v>7</v>
      </c>
      <c r="G480" s="13">
        <v>0.11657894699999999</v>
      </c>
      <c r="H480" s="10">
        <v>38.633333749999998</v>
      </c>
    </row>
    <row r="481" spans="1:8" ht="15" customHeight="1" x14ac:dyDescent="0.2">
      <c r="A481" s="4" t="s">
        <v>415</v>
      </c>
      <c r="B481" s="6">
        <v>6</v>
      </c>
      <c r="C481" s="6">
        <v>1</v>
      </c>
      <c r="D481" s="6">
        <v>5</v>
      </c>
      <c r="E481" s="6">
        <v>11</v>
      </c>
      <c r="F481" s="6">
        <v>1</v>
      </c>
      <c r="G481" s="13">
        <v>6.9736840999999994E-2</v>
      </c>
      <c r="H481" s="10">
        <v>2.5</v>
      </c>
    </row>
    <row r="482" spans="1:8" ht="15" customHeight="1" x14ac:dyDescent="0.2">
      <c r="A482" s="4" t="s">
        <v>404</v>
      </c>
      <c r="B482" s="6">
        <v>2</v>
      </c>
      <c r="C482" s="6" t="s">
        <v>16</v>
      </c>
      <c r="D482" s="6">
        <v>2</v>
      </c>
      <c r="E482" s="6">
        <v>2</v>
      </c>
      <c r="F482" s="6">
        <v>1</v>
      </c>
      <c r="G482" s="13">
        <v>1.3157894E-2</v>
      </c>
      <c r="H482" s="10">
        <v>20</v>
      </c>
    </row>
    <row r="483" spans="1:8" ht="21" customHeight="1" x14ac:dyDescent="0.2">
      <c r="A483" s="4" t="s">
        <v>416</v>
      </c>
      <c r="B483" s="5">
        <f t="shared" ref="B483:H483" si="66">SUM(B484:B491)</f>
        <v>88</v>
      </c>
      <c r="C483" s="5">
        <f t="shared" si="66"/>
        <v>2</v>
      </c>
      <c r="D483" s="5">
        <f t="shared" si="66"/>
        <v>86</v>
      </c>
      <c r="E483" s="5">
        <f t="shared" si="66"/>
        <v>152.00000000000003</v>
      </c>
      <c r="F483" s="5">
        <f t="shared" si="66"/>
        <v>38</v>
      </c>
      <c r="G483" s="12">
        <f t="shared" si="66"/>
        <v>0.93842103200000004</v>
      </c>
      <c r="H483" s="9">
        <f t="shared" si="66"/>
        <v>503.00000000000006</v>
      </c>
    </row>
    <row r="484" spans="1:8" ht="15" customHeight="1" x14ac:dyDescent="0.2">
      <c r="A484" s="4" t="s">
        <v>597</v>
      </c>
      <c r="B484" s="6">
        <v>50</v>
      </c>
      <c r="C484" s="6">
        <v>1</v>
      </c>
      <c r="D484" s="6">
        <v>49</v>
      </c>
      <c r="E484" s="6">
        <v>75.000000000000028</v>
      </c>
      <c r="F484" s="6">
        <v>25.999999999999996</v>
      </c>
      <c r="G484" s="13">
        <v>0.46342103900000009</v>
      </c>
      <c r="H484" s="10">
        <v>429.66666625000005</v>
      </c>
    </row>
    <row r="485" spans="1:8" ht="15" customHeight="1" x14ac:dyDescent="0.2">
      <c r="A485" s="4" t="s">
        <v>417</v>
      </c>
      <c r="B485" s="6">
        <v>10</v>
      </c>
      <c r="C485" s="6" t="s">
        <v>16</v>
      </c>
      <c r="D485" s="6">
        <v>10</v>
      </c>
      <c r="E485" s="6">
        <v>16</v>
      </c>
      <c r="F485" s="6">
        <v>3.9999999999999996</v>
      </c>
      <c r="G485" s="13">
        <v>0.102631576</v>
      </c>
      <c r="H485" s="10">
        <v>20.749999999999996</v>
      </c>
    </row>
    <row r="486" spans="1:8" ht="15" customHeight="1" x14ac:dyDescent="0.2">
      <c r="A486" s="4" t="s">
        <v>418</v>
      </c>
      <c r="B486" s="6">
        <v>8</v>
      </c>
      <c r="C486" s="6" t="s">
        <v>16</v>
      </c>
      <c r="D486" s="6">
        <v>8</v>
      </c>
      <c r="E486" s="6">
        <v>19</v>
      </c>
      <c r="F486" s="6" t="s">
        <v>16</v>
      </c>
      <c r="G486" s="13">
        <v>0.119736841</v>
      </c>
      <c r="H486" s="10" t="s">
        <v>16</v>
      </c>
    </row>
    <row r="487" spans="1:8" ht="15" customHeight="1" x14ac:dyDescent="0.2">
      <c r="A487" s="4" t="s">
        <v>419</v>
      </c>
      <c r="B487" s="6">
        <v>6</v>
      </c>
      <c r="C487" s="6" t="s">
        <v>16</v>
      </c>
      <c r="D487" s="6">
        <v>6</v>
      </c>
      <c r="E487" s="6">
        <v>12</v>
      </c>
      <c r="F487" s="6">
        <v>2</v>
      </c>
      <c r="G487" s="13">
        <v>6.9736840999999994E-2</v>
      </c>
      <c r="H487" s="10">
        <v>8.3333337499999995</v>
      </c>
    </row>
    <row r="488" spans="1:8" ht="15" customHeight="1" x14ac:dyDescent="0.2">
      <c r="A488" s="4" t="s">
        <v>404</v>
      </c>
      <c r="B488" s="6">
        <v>2</v>
      </c>
      <c r="C488" s="6">
        <v>1</v>
      </c>
      <c r="D488" s="6">
        <v>1</v>
      </c>
      <c r="E488" s="6">
        <v>7</v>
      </c>
      <c r="F488" s="6" t="s">
        <v>16</v>
      </c>
      <c r="G488" s="13">
        <v>4.6578946999999996E-2</v>
      </c>
      <c r="H488" s="10" t="s">
        <v>16</v>
      </c>
    </row>
    <row r="489" spans="1:8" ht="15" customHeight="1" x14ac:dyDescent="0.2">
      <c r="A489" s="4" t="s">
        <v>420</v>
      </c>
      <c r="B489" s="6">
        <v>7</v>
      </c>
      <c r="C489" s="6" t="s">
        <v>16</v>
      </c>
      <c r="D489" s="6">
        <v>7</v>
      </c>
      <c r="E489" s="6">
        <v>15</v>
      </c>
      <c r="F489" s="6">
        <v>4</v>
      </c>
      <c r="G489" s="13">
        <v>9.3157894000000005E-2</v>
      </c>
      <c r="H489" s="10">
        <v>37.999999999999993</v>
      </c>
    </row>
    <row r="490" spans="1:8" ht="15" customHeight="1" x14ac:dyDescent="0.2">
      <c r="A490" s="4" t="s">
        <v>421</v>
      </c>
      <c r="B490" s="6">
        <v>1</v>
      </c>
      <c r="C490" s="6" t="s">
        <v>16</v>
      </c>
      <c r="D490" s="6">
        <v>1</v>
      </c>
      <c r="E490" s="6">
        <v>2</v>
      </c>
      <c r="F490" s="6" t="s">
        <v>16</v>
      </c>
      <c r="G490" s="13">
        <v>0.01</v>
      </c>
      <c r="H490" s="10" t="s">
        <v>16</v>
      </c>
    </row>
    <row r="491" spans="1:8" ht="15" customHeight="1" x14ac:dyDescent="0.2">
      <c r="A491" s="4" t="s">
        <v>422</v>
      </c>
      <c r="B491" s="6">
        <v>4</v>
      </c>
      <c r="C491" s="6" t="s">
        <v>16</v>
      </c>
      <c r="D491" s="6">
        <v>4</v>
      </c>
      <c r="E491" s="6">
        <v>6</v>
      </c>
      <c r="F491" s="6">
        <v>2</v>
      </c>
      <c r="G491" s="13">
        <v>3.3157894E-2</v>
      </c>
      <c r="H491" s="10">
        <v>6.25</v>
      </c>
    </row>
    <row r="492" spans="1:8" ht="21" customHeight="1" x14ac:dyDescent="0.2">
      <c r="A492" s="4" t="s">
        <v>423</v>
      </c>
      <c r="B492" s="5">
        <f t="shared" ref="B492:H492" si="67">SUM(B493:B499)</f>
        <v>269</v>
      </c>
      <c r="C492" s="5">
        <f t="shared" si="67"/>
        <v>2</v>
      </c>
      <c r="D492" s="5">
        <f t="shared" si="67"/>
        <v>267</v>
      </c>
      <c r="E492" s="5">
        <f t="shared" si="67"/>
        <v>618.99999999999989</v>
      </c>
      <c r="F492" s="5">
        <f t="shared" si="67"/>
        <v>186</v>
      </c>
      <c r="G492" s="12">
        <f t="shared" si="67"/>
        <v>4.0944736330000016</v>
      </c>
      <c r="H492" s="9">
        <f t="shared" si="67"/>
        <v>1995.8837462499998</v>
      </c>
    </row>
    <row r="493" spans="1:8" ht="15" customHeight="1" x14ac:dyDescent="0.2">
      <c r="A493" s="4" t="s">
        <v>598</v>
      </c>
      <c r="B493" s="6">
        <v>106</v>
      </c>
      <c r="C493" s="6">
        <v>1</v>
      </c>
      <c r="D493" s="6">
        <v>105</v>
      </c>
      <c r="E493" s="6">
        <v>267.99999999999994</v>
      </c>
      <c r="F493" s="6">
        <v>103</v>
      </c>
      <c r="G493" s="13">
        <v>1.9318420850000007</v>
      </c>
      <c r="H493" s="10">
        <v>1171.9254149999999</v>
      </c>
    </row>
    <row r="494" spans="1:8" ht="15" customHeight="1" x14ac:dyDescent="0.2">
      <c r="A494" s="4" t="s">
        <v>424</v>
      </c>
      <c r="B494" s="6">
        <v>27</v>
      </c>
      <c r="C494" s="6" t="s">
        <v>16</v>
      </c>
      <c r="D494" s="6">
        <v>27</v>
      </c>
      <c r="E494" s="6">
        <v>78</v>
      </c>
      <c r="F494" s="6">
        <v>19</v>
      </c>
      <c r="G494" s="13">
        <v>0.49210525800000005</v>
      </c>
      <c r="H494" s="10">
        <v>98.66666625000002</v>
      </c>
    </row>
    <row r="495" spans="1:8" ht="15" customHeight="1" x14ac:dyDescent="0.2">
      <c r="A495" s="4" t="s">
        <v>425</v>
      </c>
      <c r="B495" s="6">
        <v>43</v>
      </c>
      <c r="C495" s="6" t="s">
        <v>16</v>
      </c>
      <c r="D495" s="6">
        <v>43</v>
      </c>
      <c r="E495" s="6">
        <v>90</v>
      </c>
      <c r="F495" s="6">
        <v>23.999999999999996</v>
      </c>
      <c r="G495" s="13">
        <v>0.56789472800000007</v>
      </c>
      <c r="H495" s="10">
        <v>85.916665000000037</v>
      </c>
    </row>
    <row r="496" spans="1:8" ht="15" customHeight="1" x14ac:dyDescent="0.2">
      <c r="A496" s="4" t="s">
        <v>74</v>
      </c>
      <c r="B496" s="6">
        <v>13</v>
      </c>
      <c r="C496" s="6">
        <v>1</v>
      </c>
      <c r="D496" s="6">
        <v>12</v>
      </c>
      <c r="E496" s="6">
        <v>27.000000000000004</v>
      </c>
      <c r="F496" s="6">
        <v>10.000000000000002</v>
      </c>
      <c r="G496" s="13">
        <v>0.15947368200000003</v>
      </c>
      <c r="H496" s="10">
        <v>414.12500000000006</v>
      </c>
    </row>
    <row r="497" spans="1:8" ht="15" customHeight="1" x14ac:dyDescent="0.2">
      <c r="A497" s="4" t="s">
        <v>426</v>
      </c>
      <c r="B497" s="6">
        <v>23</v>
      </c>
      <c r="C497" s="6" t="s">
        <v>16</v>
      </c>
      <c r="D497" s="6">
        <v>23</v>
      </c>
      <c r="E497" s="6">
        <v>48</v>
      </c>
      <c r="F497" s="6">
        <v>5.0000000000000009</v>
      </c>
      <c r="G497" s="13">
        <v>0.29236841699999999</v>
      </c>
      <c r="H497" s="10">
        <v>8.4166662500000005</v>
      </c>
    </row>
    <row r="498" spans="1:8" ht="15" customHeight="1" x14ac:dyDescent="0.2">
      <c r="A498" s="4" t="s">
        <v>427</v>
      </c>
      <c r="B498" s="6">
        <v>19</v>
      </c>
      <c r="C498" s="6" t="s">
        <v>16</v>
      </c>
      <c r="D498" s="6">
        <v>19</v>
      </c>
      <c r="E498" s="6">
        <v>29.999999999999996</v>
      </c>
      <c r="F498" s="6">
        <v>6.0000000000000009</v>
      </c>
      <c r="G498" s="13">
        <v>0.169210523</v>
      </c>
      <c r="H498" s="10">
        <v>4.3333325</v>
      </c>
    </row>
    <row r="499" spans="1:8" ht="15" customHeight="1" x14ac:dyDescent="0.2">
      <c r="A499" s="4" t="s">
        <v>399</v>
      </c>
      <c r="B499" s="6">
        <v>38</v>
      </c>
      <c r="C499" s="6" t="s">
        <v>16</v>
      </c>
      <c r="D499" s="6">
        <v>38</v>
      </c>
      <c r="E499" s="6">
        <v>78.000000000000043</v>
      </c>
      <c r="F499" s="6">
        <v>19.000000000000004</v>
      </c>
      <c r="G499" s="13">
        <v>0.48157893999999996</v>
      </c>
      <c r="H499" s="10">
        <v>212.50000124999991</v>
      </c>
    </row>
    <row r="500" spans="1:8" ht="21" customHeight="1" x14ac:dyDescent="0.2">
      <c r="A500" s="4" t="s">
        <v>428</v>
      </c>
      <c r="B500" s="5">
        <f t="shared" ref="B500:H500" si="68">SUM(B501:B512)</f>
        <v>331</v>
      </c>
      <c r="C500" s="5">
        <f t="shared" si="68"/>
        <v>18</v>
      </c>
      <c r="D500" s="5">
        <f t="shared" si="68"/>
        <v>313</v>
      </c>
      <c r="E500" s="5">
        <f t="shared" si="68"/>
        <v>928.00000000000011</v>
      </c>
      <c r="F500" s="5">
        <f t="shared" si="68"/>
        <v>360.00000000000006</v>
      </c>
      <c r="G500" s="12">
        <f t="shared" si="68"/>
        <v>8.3871052090000013</v>
      </c>
      <c r="H500" s="9">
        <f t="shared" si="68"/>
        <v>8190.0416637500011</v>
      </c>
    </row>
    <row r="501" spans="1:8" ht="15" customHeight="1" x14ac:dyDescent="0.2">
      <c r="A501" s="4" t="s">
        <v>599</v>
      </c>
      <c r="B501" s="6">
        <v>68</v>
      </c>
      <c r="C501" s="6">
        <v>11</v>
      </c>
      <c r="D501" s="6">
        <v>57</v>
      </c>
      <c r="E501" s="6">
        <v>146.00000000000003</v>
      </c>
      <c r="F501" s="6">
        <v>78.000000000000028</v>
      </c>
      <c r="G501" s="13">
        <v>0.93026314500000007</v>
      </c>
      <c r="H501" s="10">
        <v>731.5416687500001</v>
      </c>
    </row>
    <row r="502" spans="1:8" ht="15" customHeight="1" x14ac:dyDescent="0.2">
      <c r="A502" s="4" t="s">
        <v>429</v>
      </c>
      <c r="B502" s="6">
        <v>27</v>
      </c>
      <c r="C502" s="6" t="s">
        <v>16</v>
      </c>
      <c r="D502" s="6">
        <v>27</v>
      </c>
      <c r="E502" s="6">
        <v>79</v>
      </c>
      <c r="F502" s="6">
        <v>22</v>
      </c>
      <c r="G502" s="13">
        <v>0.52210525799999996</v>
      </c>
      <c r="H502" s="10">
        <v>272.24999999999994</v>
      </c>
    </row>
    <row r="503" spans="1:8" ht="15" customHeight="1" x14ac:dyDescent="0.2">
      <c r="A503" s="4" t="s">
        <v>311</v>
      </c>
      <c r="B503" s="6">
        <v>13</v>
      </c>
      <c r="C503" s="6" t="s">
        <v>16</v>
      </c>
      <c r="D503" s="6">
        <v>13</v>
      </c>
      <c r="E503" s="6">
        <v>74</v>
      </c>
      <c r="F503" s="6">
        <v>40</v>
      </c>
      <c r="G503" s="13">
        <v>0.47000000000000003</v>
      </c>
      <c r="H503" s="10">
        <v>122.87499875</v>
      </c>
    </row>
    <row r="504" spans="1:8" ht="15" customHeight="1" x14ac:dyDescent="0.2">
      <c r="A504" s="4" t="s">
        <v>430</v>
      </c>
      <c r="B504" s="6">
        <v>56</v>
      </c>
      <c r="C504" s="6">
        <v>6</v>
      </c>
      <c r="D504" s="6">
        <v>50</v>
      </c>
      <c r="E504" s="6">
        <v>151.00000000000009</v>
      </c>
      <c r="F504" s="6">
        <v>71.000000000000028</v>
      </c>
      <c r="G504" s="13">
        <v>3.4415789399999999</v>
      </c>
      <c r="H504" s="10">
        <v>3005.7083312500008</v>
      </c>
    </row>
    <row r="505" spans="1:8" ht="15" customHeight="1" x14ac:dyDescent="0.2">
      <c r="A505" s="4" t="s">
        <v>431</v>
      </c>
      <c r="B505" s="6">
        <v>42</v>
      </c>
      <c r="C505" s="6" t="s">
        <v>16</v>
      </c>
      <c r="D505" s="6">
        <v>42</v>
      </c>
      <c r="E505" s="6">
        <v>67.000000000000014</v>
      </c>
      <c r="F505" s="6">
        <v>15</v>
      </c>
      <c r="G505" s="13">
        <v>0.39447367500000008</v>
      </c>
      <c r="H505" s="10">
        <v>259.33333374999995</v>
      </c>
    </row>
    <row r="506" spans="1:8" ht="15" customHeight="1" x14ac:dyDescent="0.2">
      <c r="A506" s="4" t="s">
        <v>432</v>
      </c>
      <c r="B506" s="6">
        <v>25</v>
      </c>
      <c r="C506" s="6" t="s">
        <v>16</v>
      </c>
      <c r="D506" s="6">
        <v>25</v>
      </c>
      <c r="E506" s="6">
        <v>43.999999999999993</v>
      </c>
      <c r="F506" s="6">
        <v>5</v>
      </c>
      <c r="G506" s="13">
        <v>0.28210525799999997</v>
      </c>
      <c r="H506" s="10">
        <v>8.8333324999999991</v>
      </c>
    </row>
    <row r="507" spans="1:8" ht="15" customHeight="1" x14ac:dyDescent="0.2">
      <c r="A507" s="4" t="s">
        <v>433</v>
      </c>
      <c r="B507" s="6">
        <v>44</v>
      </c>
      <c r="C507" s="6" t="s">
        <v>16</v>
      </c>
      <c r="D507" s="6">
        <v>44</v>
      </c>
      <c r="E507" s="6">
        <v>142</v>
      </c>
      <c r="F507" s="6">
        <v>79.999999999999986</v>
      </c>
      <c r="G507" s="13">
        <v>0.89526315200000006</v>
      </c>
      <c r="H507" s="10">
        <v>3361.8333324999994</v>
      </c>
    </row>
    <row r="508" spans="1:8" ht="15" customHeight="1" x14ac:dyDescent="0.2">
      <c r="A508" s="4" t="s">
        <v>434</v>
      </c>
      <c r="B508" s="6">
        <v>8</v>
      </c>
      <c r="C508" s="6" t="s">
        <v>16</v>
      </c>
      <c r="D508" s="6">
        <v>8</v>
      </c>
      <c r="E508" s="6">
        <v>27</v>
      </c>
      <c r="F508" s="6">
        <v>23.000000000000004</v>
      </c>
      <c r="G508" s="13">
        <v>0.17973684099999998</v>
      </c>
      <c r="H508" s="10">
        <v>65.916666250000006</v>
      </c>
    </row>
    <row r="509" spans="1:8" ht="15" customHeight="1" x14ac:dyDescent="0.2">
      <c r="A509" s="4" t="s">
        <v>435</v>
      </c>
      <c r="B509" s="6">
        <v>2</v>
      </c>
      <c r="C509" s="6" t="s">
        <v>16</v>
      </c>
      <c r="D509" s="6">
        <v>2</v>
      </c>
      <c r="E509" s="6">
        <v>4</v>
      </c>
      <c r="F509" s="6">
        <v>3</v>
      </c>
      <c r="G509" s="13">
        <v>2.6578946999999999E-2</v>
      </c>
      <c r="H509" s="10">
        <v>200</v>
      </c>
    </row>
    <row r="510" spans="1:8" ht="15" customHeight="1" x14ac:dyDescent="0.2">
      <c r="A510" s="4" t="s">
        <v>436</v>
      </c>
      <c r="B510" s="6">
        <v>6</v>
      </c>
      <c r="C510" s="6" t="s">
        <v>16</v>
      </c>
      <c r="D510" s="6">
        <v>6</v>
      </c>
      <c r="E510" s="6">
        <v>108</v>
      </c>
      <c r="F510" s="6" t="s">
        <v>16</v>
      </c>
      <c r="G510" s="13">
        <v>0.70315789400000006</v>
      </c>
      <c r="H510" s="10" t="s">
        <v>16</v>
      </c>
    </row>
    <row r="511" spans="1:8" ht="15" customHeight="1" x14ac:dyDescent="0.2">
      <c r="A511" s="4" t="s">
        <v>437</v>
      </c>
      <c r="B511" s="6">
        <v>20</v>
      </c>
      <c r="C511" s="6">
        <v>1</v>
      </c>
      <c r="D511" s="6">
        <v>19</v>
      </c>
      <c r="E511" s="6">
        <v>41.999999999999993</v>
      </c>
      <c r="F511" s="6">
        <v>15.999999999999996</v>
      </c>
      <c r="G511" s="13">
        <v>0.26921052299999998</v>
      </c>
      <c r="H511" s="10">
        <v>117.91666624999996</v>
      </c>
    </row>
    <row r="512" spans="1:8" ht="15" customHeight="1" x14ac:dyDescent="0.2">
      <c r="A512" s="4" t="s">
        <v>438</v>
      </c>
      <c r="B512" s="6">
        <v>20</v>
      </c>
      <c r="C512" s="6" t="s">
        <v>16</v>
      </c>
      <c r="D512" s="6">
        <v>20</v>
      </c>
      <c r="E512" s="6">
        <v>43.999999999999986</v>
      </c>
      <c r="F512" s="6">
        <v>7</v>
      </c>
      <c r="G512" s="13">
        <v>0.27263157599999999</v>
      </c>
      <c r="H512" s="10">
        <v>43.833333750000001</v>
      </c>
    </row>
    <row r="513" spans="1:8" ht="21" customHeight="1" x14ac:dyDescent="0.2">
      <c r="A513" s="4" t="s">
        <v>439</v>
      </c>
      <c r="B513" s="5">
        <f t="shared" ref="B513:H513" si="69">SUM(B514:B517)</f>
        <v>40</v>
      </c>
      <c r="C513" s="5">
        <f t="shared" si="69"/>
        <v>1</v>
      </c>
      <c r="D513" s="5">
        <f t="shared" si="69"/>
        <v>39</v>
      </c>
      <c r="E513" s="5">
        <f t="shared" si="69"/>
        <v>83</v>
      </c>
      <c r="F513" s="5">
        <f t="shared" si="69"/>
        <v>34</v>
      </c>
      <c r="G513" s="12">
        <f t="shared" si="69"/>
        <v>0.52526315200000007</v>
      </c>
      <c r="H513" s="9">
        <f t="shared" si="69"/>
        <v>333</v>
      </c>
    </row>
    <row r="514" spans="1:8" ht="15" customHeight="1" x14ac:dyDescent="0.2">
      <c r="A514" s="4" t="s">
        <v>600</v>
      </c>
      <c r="B514" s="6">
        <v>5</v>
      </c>
      <c r="C514" s="6" t="s">
        <v>16</v>
      </c>
      <c r="D514" s="6">
        <v>5</v>
      </c>
      <c r="E514" s="6">
        <v>14</v>
      </c>
      <c r="F514" s="6">
        <v>5</v>
      </c>
      <c r="G514" s="13">
        <v>8.6578947000000003E-2</v>
      </c>
      <c r="H514" s="10">
        <v>39.666666249999999</v>
      </c>
    </row>
    <row r="515" spans="1:8" ht="15" customHeight="1" x14ac:dyDescent="0.2">
      <c r="A515" s="4" t="s">
        <v>440</v>
      </c>
      <c r="B515" s="6">
        <v>16</v>
      </c>
      <c r="C515" s="6" t="s">
        <v>16</v>
      </c>
      <c r="D515" s="6">
        <v>16</v>
      </c>
      <c r="E515" s="6">
        <v>29</v>
      </c>
      <c r="F515" s="6">
        <v>18</v>
      </c>
      <c r="G515" s="13">
        <v>0.18263157599999999</v>
      </c>
      <c r="H515" s="10">
        <v>248.99999999999997</v>
      </c>
    </row>
    <row r="516" spans="1:8" ht="15" customHeight="1" x14ac:dyDescent="0.2">
      <c r="A516" s="4" t="s">
        <v>441</v>
      </c>
      <c r="B516" s="6">
        <v>13</v>
      </c>
      <c r="C516" s="6" t="s">
        <v>16</v>
      </c>
      <c r="D516" s="6">
        <v>13</v>
      </c>
      <c r="E516" s="6">
        <v>30.000000000000004</v>
      </c>
      <c r="F516" s="6">
        <v>9</v>
      </c>
      <c r="G516" s="13">
        <v>0.20289473500000002</v>
      </c>
      <c r="H516" s="10">
        <v>9.3333337499999995</v>
      </c>
    </row>
    <row r="517" spans="1:8" ht="15" customHeight="1" x14ac:dyDescent="0.2">
      <c r="A517" s="4" t="s">
        <v>442</v>
      </c>
      <c r="B517" s="6">
        <v>6</v>
      </c>
      <c r="C517" s="6">
        <v>1</v>
      </c>
      <c r="D517" s="6">
        <v>5</v>
      </c>
      <c r="E517" s="6">
        <v>10</v>
      </c>
      <c r="F517" s="6">
        <v>2</v>
      </c>
      <c r="G517" s="13">
        <v>5.3157893999999997E-2</v>
      </c>
      <c r="H517" s="10">
        <v>35</v>
      </c>
    </row>
    <row r="518" spans="1:8" ht="21" customHeight="1" x14ac:dyDescent="0.2">
      <c r="A518" s="4" t="s">
        <v>443</v>
      </c>
      <c r="B518" s="5">
        <f t="shared" ref="B518:H518" si="70">SUM(B519:B523)</f>
        <v>8</v>
      </c>
      <c r="C518" s="5">
        <f t="shared" si="70"/>
        <v>0</v>
      </c>
      <c r="D518" s="5">
        <f t="shared" si="70"/>
        <v>8</v>
      </c>
      <c r="E518" s="5">
        <f t="shared" si="70"/>
        <v>26</v>
      </c>
      <c r="F518" s="5">
        <f t="shared" si="70"/>
        <v>2</v>
      </c>
      <c r="G518" s="12">
        <f t="shared" si="70"/>
        <v>0.17631578800000003</v>
      </c>
      <c r="H518" s="9">
        <f t="shared" si="70"/>
        <v>112</v>
      </c>
    </row>
    <row r="519" spans="1:8" ht="15" customHeight="1" x14ac:dyDescent="0.2">
      <c r="A519" s="4" t="s">
        <v>601</v>
      </c>
      <c r="B519" s="6">
        <v>3</v>
      </c>
      <c r="C519" s="6" t="s">
        <v>16</v>
      </c>
      <c r="D519" s="6">
        <v>3</v>
      </c>
      <c r="E519" s="6">
        <v>14</v>
      </c>
      <c r="F519" s="6" t="s">
        <v>16</v>
      </c>
      <c r="G519" s="13">
        <v>9.3157894000000019E-2</v>
      </c>
      <c r="H519" s="10" t="s">
        <v>16</v>
      </c>
    </row>
    <row r="520" spans="1:8" ht="15" customHeight="1" x14ac:dyDescent="0.2">
      <c r="A520" s="4" t="s">
        <v>80</v>
      </c>
      <c r="B520" s="6">
        <v>1</v>
      </c>
      <c r="C520" s="6" t="s">
        <v>16</v>
      </c>
      <c r="D520" s="6">
        <v>1</v>
      </c>
      <c r="E520" s="6">
        <v>1</v>
      </c>
      <c r="F520" s="6">
        <v>1</v>
      </c>
      <c r="G520" s="13">
        <v>6.5789469999999999E-3</v>
      </c>
      <c r="H520" s="10">
        <v>100</v>
      </c>
    </row>
    <row r="521" spans="1:8" ht="15" customHeight="1" x14ac:dyDescent="0.2">
      <c r="A521" s="4" t="s">
        <v>444</v>
      </c>
      <c r="B521" s="6">
        <v>2</v>
      </c>
      <c r="C521" s="6" t="s">
        <v>16</v>
      </c>
      <c r="D521" s="6">
        <v>2</v>
      </c>
      <c r="E521" s="6">
        <v>6</v>
      </c>
      <c r="F521" s="6">
        <v>1</v>
      </c>
      <c r="G521" s="13">
        <v>0.04</v>
      </c>
      <c r="H521" s="10">
        <v>12</v>
      </c>
    </row>
    <row r="522" spans="1:8" ht="15" customHeight="1" x14ac:dyDescent="0.2">
      <c r="A522" s="4" t="s">
        <v>445</v>
      </c>
      <c r="B522" s="6">
        <v>1</v>
      </c>
      <c r="C522" s="6" t="s">
        <v>16</v>
      </c>
      <c r="D522" s="6">
        <v>1</v>
      </c>
      <c r="E522" s="6">
        <v>1</v>
      </c>
      <c r="F522" s="6" t="s">
        <v>16</v>
      </c>
      <c r="G522" s="13">
        <v>6.5789469999999999E-3</v>
      </c>
      <c r="H522" s="10" t="s">
        <v>16</v>
      </c>
    </row>
    <row r="523" spans="1:8" ht="15" customHeight="1" x14ac:dyDescent="0.2">
      <c r="A523" s="4" t="s">
        <v>446</v>
      </c>
      <c r="B523" s="6">
        <v>1</v>
      </c>
      <c r="C523" s="6" t="s">
        <v>16</v>
      </c>
      <c r="D523" s="6">
        <v>1</v>
      </c>
      <c r="E523" s="6">
        <v>4</v>
      </c>
      <c r="F523" s="6" t="s">
        <v>16</v>
      </c>
      <c r="G523" s="13">
        <v>0.03</v>
      </c>
      <c r="H523" s="10" t="s">
        <v>16</v>
      </c>
    </row>
    <row r="524" spans="1:8" ht="21" customHeight="1" x14ac:dyDescent="0.2">
      <c r="A524" s="4" t="s">
        <v>447</v>
      </c>
      <c r="B524" s="5">
        <f t="shared" ref="B524:H524" si="71">SUM(B525:B529)</f>
        <v>38</v>
      </c>
      <c r="C524" s="5">
        <f t="shared" si="71"/>
        <v>0</v>
      </c>
      <c r="D524" s="5">
        <f t="shared" si="71"/>
        <v>38</v>
      </c>
      <c r="E524" s="5">
        <f t="shared" si="71"/>
        <v>93</v>
      </c>
      <c r="F524" s="5">
        <f t="shared" si="71"/>
        <v>19</v>
      </c>
      <c r="G524" s="12">
        <f t="shared" si="71"/>
        <v>0.58842104600000011</v>
      </c>
      <c r="H524" s="9">
        <f t="shared" si="71"/>
        <v>1279.5000000000002</v>
      </c>
    </row>
    <row r="525" spans="1:8" ht="15" customHeight="1" x14ac:dyDescent="0.2">
      <c r="A525" s="4" t="s">
        <v>602</v>
      </c>
      <c r="B525" s="6">
        <v>9</v>
      </c>
      <c r="C525" s="6" t="s">
        <v>16</v>
      </c>
      <c r="D525" s="6">
        <v>9</v>
      </c>
      <c r="E525" s="6">
        <v>23</v>
      </c>
      <c r="F525" s="6">
        <v>4.0000000000000009</v>
      </c>
      <c r="G525" s="13">
        <v>0.15631578800000001</v>
      </c>
      <c r="H525" s="10">
        <v>10.5</v>
      </c>
    </row>
    <row r="526" spans="1:8" ht="15" customHeight="1" x14ac:dyDescent="0.2">
      <c r="A526" s="4" t="s">
        <v>448</v>
      </c>
      <c r="B526" s="6">
        <v>13</v>
      </c>
      <c r="C526" s="6" t="s">
        <v>16</v>
      </c>
      <c r="D526" s="6">
        <v>13</v>
      </c>
      <c r="E526" s="6">
        <v>25</v>
      </c>
      <c r="F526" s="6">
        <v>12.999999999999998</v>
      </c>
      <c r="G526" s="13">
        <v>0.15605262900000003</v>
      </c>
      <c r="H526" s="10">
        <v>1267.3333325000001</v>
      </c>
    </row>
    <row r="527" spans="1:8" ht="15" customHeight="1" x14ac:dyDescent="0.2">
      <c r="A527" s="4" t="s">
        <v>449</v>
      </c>
      <c r="B527" s="6">
        <v>1</v>
      </c>
      <c r="C527" s="6" t="s">
        <v>16</v>
      </c>
      <c r="D527" s="6">
        <v>1</v>
      </c>
      <c r="E527" s="6">
        <v>1</v>
      </c>
      <c r="F527" s="6" t="s">
        <v>16</v>
      </c>
      <c r="G527" s="13">
        <v>6.5789469999999999E-3</v>
      </c>
      <c r="H527" s="10" t="s">
        <v>16</v>
      </c>
    </row>
    <row r="528" spans="1:8" ht="15" customHeight="1" x14ac:dyDescent="0.2">
      <c r="A528" s="4" t="s">
        <v>114</v>
      </c>
      <c r="B528" s="6">
        <v>2</v>
      </c>
      <c r="C528" s="6" t="s">
        <v>16</v>
      </c>
      <c r="D528" s="6">
        <v>2</v>
      </c>
      <c r="E528" s="6">
        <v>4</v>
      </c>
      <c r="F528" s="6">
        <v>1</v>
      </c>
      <c r="G528" s="13">
        <v>0.02</v>
      </c>
      <c r="H528" s="10">
        <v>0.83333374999999987</v>
      </c>
    </row>
    <row r="529" spans="1:8" ht="15" customHeight="1" x14ac:dyDescent="0.2">
      <c r="A529" s="4" t="s">
        <v>404</v>
      </c>
      <c r="B529" s="6">
        <v>13</v>
      </c>
      <c r="C529" s="6" t="s">
        <v>16</v>
      </c>
      <c r="D529" s="6">
        <v>13</v>
      </c>
      <c r="E529" s="6">
        <v>40</v>
      </c>
      <c r="F529" s="6">
        <v>0.99999999999999989</v>
      </c>
      <c r="G529" s="13">
        <v>0.24947368200000003</v>
      </c>
      <c r="H529" s="10">
        <v>0.83333374999999987</v>
      </c>
    </row>
    <row r="530" spans="1:8" ht="21" customHeight="1" x14ac:dyDescent="0.2">
      <c r="A530" s="4" t="s">
        <v>246</v>
      </c>
      <c r="B530" s="5">
        <f t="shared" ref="B530:H530" si="72">SUM(B531:B537)</f>
        <v>167</v>
      </c>
      <c r="C530" s="5">
        <f t="shared" si="72"/>
        <v>8</v>
      </c>
      <c r="D530" s="5">
        <f t="shared" si="72"/>
        <v>159</v>
      </c>
      <c r="E530" s="5">
        <f t="shared" si="72"/>
        <v>1212</v>
      </c>
      <c r="F530" s="5">
        <f t="shared" si="72"/>
        <v>453</v>
      </c>
      <c r="G530" s="12">
        <f t="shared" si="72"/>
        <v>7.8663157739999994</v>
      </c>
      <c r="H530" s="9">
        <f t="shared" si="72"/>
        <v>9713.6249987499978</v>
      </c>
    </row>
    <row r="531" spans="1:8" ht="15" customHeight="1" x14ac:dyDescent="0.2">
      <c r="A531" s="4" t="s">
        <v>603</v>
      </c>
      <c r="B531" s="6">
        <v>6</v>
      </c>
      <c r="C531" s="6">
        <v>2</v>
      </c>
      <c r="D531" s="6">
        <v>4</v>
      </c>
      <c r="E531" s="6">
        <v>118</v>
      </c>
      <c r="F531" s="6">
        <v>88</v>
      </c>
      <c r="G531" s="13">
        <v>0.77657894700000007</v>
      </c>
      <c r="H531" s="10">
        <v>115.33333375000001</v>
      </c>
    </row>
    <row r="532" spans="1:8" ht="15" customHeight="1" x14ac:dyDescent="0.2">
      <c r="A532" s="4" t="s">
        <v>450</v>
      </c>
      <c r="B532" s="6">
        <v>43</v>
      </c>
      <c r="C532" s="6" t="s">
        <v>16</v>
      </c>
      <c r="D532" s="6">
        <v>43</v>
      </c>
      <c r="E532" s="6">
        <v>137.99999999999997</v>
      </c>
      <c r="F532" s="6">
        <v>13.000000000000002</v>
      </c>
      <c r="G532" s="13">
        <v>0.87499999299999975</v>
      </c>
      <c r="H532" s="10">
        <v>23.208333749999994</v>
      </c>
    </row>
    <row r="533" spans="1:8" ht="15" customHeight="1" x14ac:dyDescent="0.2">
      <c r="A533" s="4" t="s">
        <v>451</v>
      </c>
      <c r="B533" s="6">
        <v>45</v>
      </c>
      <c r="C533" s="6">
        <v>2</v>
      </c>
      <c r="D533" s="6">
        <v>43</v>
      </c>
      <c r="E533" s="6">
        <v>497</v>
      </c>
      <c r="F533" s="6">
        <v>195.99999999999997</v>
      </c>
      <c r="G533" s="13">
        <v>3.282631576</v>
      </c>
      <c r="H533" s="10">
        <v>8313.2499962499987</v>
      </c>
    </row>
    <row r="534" spans="1:8" ht="15" customHeight="1" x14ac:dyDescent="0.2">
      <c r="A534" s="4" t="s">
        <v>452</v>
      </c>
      <c r="B534" s="6">
        <v>16</v>
      </c>
      <c r="C534" s="6">
        <v>1</v>
      </c>
      <c r="D534" s="6">
        <v>15</v>
      </c>
      <c r="E534" s="6">
        <v>112</v>
      </c>
      <c r="F534" s="6">
        <v>56.000000000000007</v>
      </c>
      <c r="G534" s="13">
        <v>0.65315789400000002</v>
      </c>
      <c r="H534" s="10">
        <v>965.16666624999993</v>
      </c>
    </row>
    <row r="535" spans="1:8" ht="15" customHeight="1" x14ac:dyDescent="0.2">
      <c r="A535" s="4" t="s">
        <v>620</v>
      </c>
      <c r="B535" s="6">
        <v>2</v>
      </c>
      <c r="C535" s="6" t="s">
        <v>16</v>
      </c>
      <c r="D535" s="6">
        <v>2</v>
      </c>
      <c r="E535" s="6">
        <v>3</v>
      </c>
      <c r="F535" s="6">
        <v>1</v>
      </c>
      <c r="G535" s="13">
        <v>1.6578947E-2</v>
      </c>
      <c r="H535" s="10">
        <v>1.6666662499999998</v>
      </c>
    </row>
    <row r="536" spans="1:8" ht="15" customHeight="1" x14ac:dyDescent="0.2">
      <c r="A536" s="4" t="s">
        <v>453</v>
      </c>
      <c r="B536" s="6">
        <v>53</v>
      </c>
      <c r="C536" s="6">
        <v>3</v>
      </c>
      <c r="D536" s="6">
        <v>50</v>
      </c>
      <c r="E536" s="6">
        <v>334.99999999999994</v>
      </c>
      <c r="F536" s="6">
        <v>89.999999999999986</v>
      </c>
      <c r="G536" s="13">
        <v>2.2023684170000002</v>
      </c>
      <c r="H536" s="10">
        <v>274.16666874999999</v>
      </c>
    </row>
    <row r="537" spans="1:8" ht="15" customHeight="1" x14ac:dyDescent="0.2">
      <c r="A537" s="4" t="s">
        <v>454</v>
      </c>
      <c r="B537" s="6">
        <v>2</v>
      </c>
      <c r="C537" s="6" t="s">
        <v>16</v>
      </c>
      <c r="D537" s="6">
        <v>2</v>
      </c>
      <c r="E537" s="6">
        <v>9</v>
      </c>
      <c r="F537" s="6">
        <v>9</v>
      </c>
      <c r="G537" s="13">
        <v>0.06</v>
      </c>
      <c r="H537" s="10">
        <v>20.833333750000001</v>
      </c>
    </row>
    <row r="538" spans="1:8" ht="21" customHeight="1" x14ac:dyDescent="0.2">
      <c r="A538" s="4" t="s">
        <v>455</v>
      </c>
      <c r="B538" s="5">
        <f t="shared" ref="B538:H538" si="73">SUM(B539:B553)</f>
        <v>198</v>
      </c>
      <c r="C538" s="5">
        <f t="shared" si="73"/>
        <v>23</v>
      </c>
      <c r="D538" s="5">
        <f t="shared" si="73"/>
        <v>175</v>
      </c>
      <c r="E538" s="5">
        <f t="shared" si="73"/>
        <v>394</v>
      </c>
      <c r="F538" s="5">
        <f t="shared" si="73"/>
        <v>147</v>
      </c>
      <c r="G538" s="12">
        <f t="shared" si="73"/>
        <v>2.4697367990000001</v>
      </c>
      <c r="H538" s="9">
        <f t="shared" si="73"/>
        <v>5102.6083312500004</v>
      </c>
    </row>
    <row r="539" spans="1:8" ht="15" customHeight="1" x14ac:dyDescent="0.2">
      <c r="A539" s="4" t="s">
        <v>604</v>
      </c>
      <c r="B539" s="6">
        <v>51</v>
      </c>
      <c r="C539" s="6">
        <v>16</v>
      </c>
      <c r="D539" s="6">
        <v>35</v>
      </c>
      <c r="E539" s="6">
        <v>78.999999999999986</v>
      </c>
      <c r="F539" s="6">
        <v>42.999999999999993</v>
      </c>
      <c r="G539" s="13">
        <v>0.49999998600000001</v>
      </c>
      <c r="H539" s="10">
        <v>826.58333249999998</v>
      </c>
    </row>
    <row r="540" spans="1:8" ht="15" customHeight="1" x14ac:dyDescent="0.2">
      <c r="A540" s="4" t="s">
        <v>303</v>
      </c>
      <c r="B540" s="6">
        <v>34</v>
      </c>
      <c r="C540" s="6">
        <v>2</v>
      </c>
      <c r="D540" s="6">
        <v>32</v>
      </c>
      <c r="E540" s="6">
        <v>60.999999999999993</v>
      </c>
      <c r="F540" s="6">
        <v>27</v>
      </c>
      <c r="G540" s="13">
        <v>0.38157893999999998</v>
      </c>
      <c r="H540" s="10">
        <v>28.208332500000001</v>
      </c>
    </row>
    <row r="541" spans="1:8" ht="15" customHeight="1" x14ac:dyDescent="0.2">
      <c r="A541" s="4" t="s">
        <v>456</v>
      </c>
      <c r="B541" s="6">
        <v>9</v>
      </c>
      <c r="C541" s="6">
        <v>1</v>
      </c>
      <c r="D541" s="6">
        <v>8</v>
      </c>
      <c r="E541" s="6">
        <v>38</v>
      </c>
      <c r="F541" s="6">
        <v>13</v>
      </c>
      <c r="G541" s="13">
        <v>0.24315789399999999</v>
      </c>
      <c r="H541" s="10">
        <v>47.916665000000002</v>
      </c>
    </row>
    <row r="542" spans="1:8" ht="15" customHeight="1" x14ac:dyDescent="0.2">
      <c r="A542" s="4" t="s">
        <v>457</v>
      </c>
      <c r="B542" s="6">
        <v>4</v>
      </c>
      <c r="C542" s="6" t="s">
        <v>16</v>
      </c>
      <c r="D542" s="6">
        <v>4</v>
      </c>
      <c r="E542" s="6">
        <v>4</v>
      </c>
      <c r="F542" s="6">
        <v>3</v>
      </c>
      <c r="G542" s="13">
        <v>2.6315788E-2</v>
      </c>
      <c r="H542" s="10">
        <v>1260.4583337500001</v>
      </c>
    </row>
    <row r="543" spans="1:8" ht="15" customHeight="1" x14ac:dyDescent="0.2">
      <c r="A543" s="4" t="s">
        <v>458</v>
      </c>
      <c r="B543" s="6">
        <v>2</v>
      </c>
      <c r="C543" s="6">
        <v>1</v>
      </c>
      <c r="D543" s="6">
        <v>1</v>
      </c>
      <c r="E543" s="6">
        <v>6</v>
      </c>
      <c r="F543" s="6">
        <v>1</v>
      </c>
      <c r="G543" s="13">
        <v>3.6578947000000001E-2</v>
      </c>
      <c r="H543" s="10">
        <v>100</v>
      </c>
    </row>
    <row r="544" spans="1:8" ht="15" customHeight="1" x14ac:dyDescent="0.2">
      <c r="A544" s="4" t="s">
        <v>459</v>
      </c>
      <c r="B544" s="6">
        <v>4</v>
      </c>
      <c r="C544" s="6" t="s">
        <v>16</v>
      </c>
      <c r="D544" s="6">
        <v>4</v>
      </c>
      <c r="E544" s="6">
        <v>15</v>
      </c>
      <c r="F544" s="6">
        <v>5</v>
      </c>
      <c r="G544" s="13">
        <v>0.1</v>
      </c>
      <c r="H544" s="10">
        <v>13</v>
      </c>
    </row>
    <row r="545" spans="1:8" ht="15" customHeight="1" x14ac:dyDescent="0.2">
      <c r="A545" s="4" t="s">
        <v>460</v>
      </c>
      <c r="B545" s="6">
        <v>13</v>
      </c>
      <c r="C545" s="6" t="s">
        <v>16</v>
      </c>
      <c r="D545" s="6">
        <v>13</v>
      </c>
      <c r="E545" s="6">
        <v>36.000000000000007</v>
      </c>
      <c r="F545" s="6">
        <v>10</v>
      </c>
      <c r="G545" s="13">
        <v>0.22947368200000004</v>
      </c>
      <c r="H545" s="10">
        <v>1415.4999999999998</v>
      </c>
    </row>
    <row r="546" spans="1:8" ht="15" customHeight="1" x14ac:dyDescent="0.2">
      <c r="A546" s="4" t="s">
        <v>196</v>
      </c>
      <c r="B546" s="6">
        <v>6</v>
      </c>
      <c r="C546" s="6" t="s">
        <v>16</v>
      </c>
      <c r="D546" s="6">
        <v>6</v>
      </c>
      <c r="E546" s="6">
        <v>7</v>
      </c>
      <c r="F546" s="6">
        <v>2</v>
      </c>
      <c r="G546" s="13">
        <v>4.2894734999999996E-2</v>
      </c>
      <c r="H546" s="10">
        <v>35</v>
      </c>
    </row>
    <row r="547" spans="1:8" ht="15" customHeight="1" x14ac:dyDescent="0.2">
      <c r="A547" s="4" t="s">
        <v>461</v>
      </c>
      <c r="B547" s="6">
        <v>21</v>
      </c>
      <c r="C547" s="6">
        <v>1</v>
      </c>
      <c r="D547" s="6">
        <v>20</v>
      </c>
      <c r="E547" s="6">
        <v>48</v>
      </c>
      <c r="F547" s="6">
        <v>11</v>
      </c>
      <c r="G547" s="13">
        <v>0.29236841699999999</v>
      </c>
      <c r="H547" s="10">
        <v>1306.4999999999998</v>
      </c>
    </row>
    <row r="548" spans="1:8" ht="15" customHeight="1" x14ac:dyDescent="0.2">
      <c r="A548" s="4" t="s">
        <v>462</v>
      </c>
      <c r="B548" s="6">
        <v>14</v>
      </c>
      <c r="C548" s="6" t="s">
        <v>16</v>
      </c>
      <c r="D548" s="6">
        <v>14</v>
      </c>
      <c r="E548" s="6">
        <v>31</v>
      </c>
      <c r="F548" s="6">
        <v>14.000000000000004</v>
      </c>
      <c r="G548" s="13">
        <v>0.19263157600000003</v>
      </c>
      <c r="H548" s="10">
        <v>41.85833375</v>
      </c>
    </row>
    <row r="549" spans="1:8" ht="15" customHeight="1" x14ac:dyDescent="0.2">
      <c r="A549" s="4" t="s">
        <v>435</v>
      </c>
      <c r="B549" s="6">
        <v>6</v>
      </c>
      <c r="C549" s="6">
        <v>1</v>
      </c>
      <c r="D549" s="6">
        <v>5</v>
      </c>
      <c r="E549" s="6">
        <v>9</v>
      </c>
      <c r="F549" s="6">
        <v>3</v>
      </c>
      <c r="G549" s="13">
        <v>4.9736841000000004E-2</v>
      </c>
      <c r="H549" s="10">
        <v>2.9166662499999996</v>
      </c>
    </row>
    <row r="550" spans="1:8" ht="15" customHeight="1" x14ac:dyDescent="0.2">
      <c r="A550" s="4" t="s">
        <v>463</v>
      </c>
      <c r="B550" s="6">
        <v>6</v>
      </c>
      <c r="C550" s="6" t="s">
        <v>16</v>
      </c>
      <c r="D550" s="6">
        <v>6</v>
      </c>
      <c r="E550" s="6">
        <v>12</v>
      </c>
      <c r="F550" s="6">
        <v>1</v>
      </c>
      <c r="G550" s="13">
        <v>7.3157894000000001E-2</v>
      </c>
      <c r="H550" s="10">
        <v>3</v>
      </c>
    </row>
    <row r="551" spans="1:8" ht="15" customHeight="1" x14ac:dyDescent="0.2">
      <c r="A551" s="4" t="s">
        <v>464</v>
      </c>
      <c r="B551" s="6">
        <v>11</v>
      </c>
      <c r="C551" s="6">
        <v>1</v>
      </c>
      <c r="D551" s="6">
        <v>10</v>
      </c>
      <c r="E551" s="6">
        <v>16</v>
      </c>
      <c r="F551" s="6">
        <v>7.9999999999999991</v>
      </c>
      <c r="G551" s="13">
        <v>0.10263157600000002</v>
      </c>
      <c r="H551" s="10">
        <v>18.333333750000001</v>
      </c>
    </row>
    <row r="552" spans="1:8" ht="15" customHeight="1" x14ac:dyDescent="0.2">
      <c r="A552" s="4" t="s">
        <v>465</v>
      </c>
      <c r="B552" s="6">
        <v>14</v>
      </c>
      <c r="C552" s="6" t="s">
        <v>16</v>
      </c>
      <c r="D552" s="6">
        <v>14</v>
      </c>
      <c r="E552" s="6">
        <v>26</v>
      </c>
      <c r="F552" s="6">
        <v>6</v>
      </c>
      <c r="G552" s="13">
        <v>0.162631576</v>
      </c>
      <c r="H552" s="10">
        <v>3.33333375</v>
      </c>
    </row>
    <row r="553" spans="1:8" ht="15" customHeight="1" x14ac:dyDescent="0.2">
      <c r="A553" s="4" t="s">
        <v>466</v>
      </c>
      <c r="B553" s="5">
        <v>3</v>
      </c>
      <c r="C553" s="5" t="s">
        <v>16</v>
      </c>
      <c r="D553" s="5">
        <v>3</v>
      </c>
      <c r="E553" s="5">
        <v>6</v>
      </c>
      <c r="F553" s="5" t="s">
        <v>16</v>
      </c>
      <c r="G553" s="12">
        <v>3.6578947000000001E-2</v>
      </c>
      <c r="H553" s="9" t="s">
        <v>16</v>
      </c>
    </row>
    <row r="554" spans="1:8" ht="21" customHeight="1" x14ac:dyDescent="0.2">
      <c r="A554" s="4" t="s">
        <v>467</v>
      </c>
      <c r="B554" s="5">
        <f t="shared" ref="B554:H554" si="74">SUM(B555:B564)</f>
        <v>184</v>
      </c>
      <c r="C554" s="5">
        <f t="shared" si="74"/>
        <v>5</v>
      </c>
      <c r="D554" s="5">
        <f t="shared" si="74"/>
        <v>179</v>
      </c>
      <c r="E554" s="5">
        <f t="shared" si="74"/>
        <v>471</v>
      </c>
      <c r="F554" s="5">
        <f t="shared" si="74"/>
        <v>131</v>
      </c>
      <c r="G554" s="12">
        <f t="shared" si="74"/>
        <v>2.9886841769999992</v>
      </c>
      <c r="H554" s="9">
        <f t="shared" si="74"/>
        <v>1557.3333337499998</v>
      </c>
    </row>
    <row r="555" spans="1:8" ht="15" customHeight="1" x14ac:dyDescent="0.2">
      <c r="A555" s="4" t="s">
        <v>605</v>
      </c>
      <c r="B555" s="6">
        <v>14</v>
      </c>
      <c r="C555" s="6">
        <v>1</v>
      </c>
      <c r="D555" s="6">
        <v>13</v>
      </c>
      <c r="E555" s="6">
        <v>47</v>
      </c>
      <c r="F555" s="6">
        <v>31</v>
      </c>
      <c r="G555" s="13">
        <v>0.29973684099999998</v>
      </c>
      <c r="H555" s="10">
        <v>880.58333250000021</v>
      </c>
    </row>
    <row r="556" spans="1:8" ht="15" customHeight="1" x14ac:dyDescent="0.2">
      <c r="A556" s="4" t="s">
        <v>468</v>
      </c>
      <c r="B556" s="6">
        <v>11</v>
      </c>
      <c r="C556" s="6" t="s">
        <v>16</v>
      </c>
      <c r="D556" s="6">
        <v>11</v>
      </c>
      <c r="E556" s="6">
        <v>23.000000000000004</v>
      </c>
      <c r="F556" s="6">
        <v>5</v>
      </c>
      <c r="G556" s="13">
        <v>0.15263157600000002</v>
      </c>
      <c r="H556" s="10">
        <v>52.958333750000001</v>
      </c>
    </row>
    <row r="557" spans="1:8" ht="15" customHeight="1" x14ac:dyDescent="0.2">
      <c r="A557" s="4" t="s">
        <v>469</v>
      </c>
      <c r="B557" s="6">
        <v>8</v>
      </c>
      <c r="C557" s="6" t="s">
        <v>16</v>
      </c>
      <c r="D557" s="6">
        <v>8</v>
      </c>
      <c r="E557" s="6">
        <v>15.999999999999998</v>
      </c>
      <c r="F557" s="6">
        <v>8</v>
      </c>
      <c r="G557" s="13">
        <v>0.10631578800000001</v>
      </c>
      <c r="H557" s="10">
        <v>14.933333749999996</v>
      </c>
    </row>
    <row r="558" spans="1:8" ht="15" customHeight="1" x14ac:dyDescent="0.2">
      <c r="A558" s="4" t="s">
        <v>470</v>
      </c>
      <c r="B558" s="6">
        <v>83</v>
      </c>
      <c r="C558" s="6">
        <v>3</v>
      </c>
      <c r="D558" s="6">
        <v>80</v>
      </c>
      <c r="E558" s="6">
        <v>228.00000000000003</v>
      </c>
      <c r="F558" s="6">
        <v>54</v>
      </c>
      <c r="G558" s="13">
        <v>1.4528947209999994</v>
      </c>
      <c r="H558" s="10">
        <v>256.02500124999995</v>
      </c>
    </row>
    <row r="559" spans="1:8" ht="15" customHeight="1" x14ac:dyDescent="0.2">
      <c r="A559" s="4" t="s">
        <v>143</v>
      </c>
      <c r="B559" s="6">
        <v>3</v>
      </c>
      <c r="C559" s="6" t="s">
        <v>16</v>
      </c>
      <c r="D559" s="6">
        <v>3</v>
      </c>
      <c r="E559" s="6">
        <v>4</v>
      </c>
      <c r="F559" s="6">
        <v>2</v>
      </c>
      <c r="G559" s="13">
        <v>2.3157894000000002E-2</v>
      </c>
      <c r="H559" s="10">
        <v>2.5</v>
      </c>
    </row>
    <row r="560" spans="1:8" ht="15" customHeight="1" x14ac:dyDescent="0.2">
      <c r="A560" s="4" t="s">
        <v>471</v>
      </c>
      <c r="B560" s="6">
        <v>15</v>
      </c>
      <c r="C560" s="6" t="s">
        <v>16</v>
      </c>
      <c r="D560" s="6">
        <v>15</v>
      </c>
      <c r="E560" s="6">
        <v>28.999999999999996</v>
      </c>
      <c r="F560" s="6">
        <v>7.0000000000000018</v>
      </c>
      <c r="G560" s="13">
        <v>0.17263157600000001</v>
      </c>
      <c r="H560" s="10">
        <v>57</v>
      </c>
    </row>
    <row r="561" spans="1:8" ht="15" customHeight="1" x14ac:dyDescent="0.2">
      <c r="A561" s="4" t="s">
        <v>472</v>
      </c>
      <c r="B561" s="6">
        <v>27</v>
      </c>
      <c r="C561" s="6">
        <v>1</v>
      </c>
      <c r="D561" s="6">
        <v>26</v>
      </c>
      <c r="E561" s="6">
        <v>81</v>
      </c>
      <c r="F561" s="6">
        <v>12</v>
      </c>
      <c r="G561" s="13">
        <v>0.5155263109999999</v>
      </c>
      <c r="H561" s="10">
        <v>18.333333749999994</v>
      </c>
    </row>
    <row r="562" spans="1:8" ht="15" customHeight="1" x14ac:dyDescent="0.2">
      <c r="A562" s="4" t="s">
        <v>473</v>
      </c>
      <c r="B562" s="6">
        <v>17</v>
      </c>
      <c r="C562" s="6" t="s">
        <v>16</v>
      </c>
      <c r="D562" s="6">
        <v>17</v>
      </c>
      <c r="E562" s="6">
        <v>33</v>
      </c>
      <c r="F562" s="6">
        <v>5.9999999999999991</v>
      </c>
      <c r="G562" s="13">
        <v>0.19947368200000001</v>
      </c>
      <c r="H562" s="10">
        <v>119.16666624999995</v>
      </c>
    </row>
    <row r="563" spans="1:8" ht="15" customHeight="1" x14ac:dyDescent="0.2">
      <c r="A563" s="4" t="s">
        <v>474</v>
      </c>
      <c r="B563" s="6">
        <v>1</v>
      </c>
      <c r="C563" s="6" t="s">
        <v>16</v>
      </c>
      <c r="D563" s="6">
        <v>1</v>
      </c>
      <c r="E563" s="6">
        <v>4</v>
      </c>
      <c r="F563" s="6" t="s">
        <v>16</v>
      </c>
      <c r="G563" s="13">
        <v>0.03</v>
      </c>
      <c r="H563" s="10" t="s">
        <v>16</v>
      </c>
    </row>
    <row r="564" spans="1:8" ht="15" customHeight="1" x14ac:dyDescent="0.2">
      <c r="A564" s="4" t="s">
        <v>475</v>
      </c>
      <c r="B564" s="6">
        <v>5</v>
      </c>
      <c r="C564" s="6" t="s">
        <v>16</v>
      </c>
      <c r="D564" s="6">
        <v>5</v>
      </c>
      <c r="E564" s="6">
        <v>6</v>
      </c>
      <c r="F564" s="6">
        <v>6</v>
      </c>
      <c r="G564" s="13">
        <v>3.6315788000000002E-2</v>
      </c>
      <c r="H564" s="10">
        <v>155.83333249999998</v>
      </c>
    </row>
    <row r="565" spans="1:8" ht="21" customHeight="1" x14ac:dyDescent="0.2">
      <c r="A565" s="4" t="s">
        <v>476</v>
      </c>
      <c r="B565" s="5">
        <f t="shared" ref="B565:H565" si="75">SUM(B566:B570)</f>
        <v>60</v>
      </c>
      <c r="C565" s="5">
        <f t="shared" si="75"/>
        <v>1</v>
      </c>
      <c r="D565" s="5">
        <f t="shared" si="75"/>
        <v>59</v>
      </c>
      <c r="E565" s="5">
        <f t="shared" si="75"/>
        <v>197</v>
      </c>
      <c r="F565" s="5">
        <f t="shared" si="75"/>
        <v>43</v>
      </c>
      <c r="G565" s="12">
        <f t="shared" si="75"/>
        <v>1.2715789400000002</v>
      </c>
      <c r="H565" s="9">
        <f t="shared" si="75"/>
        <v>249.79166750000002</v>
      </c>
    </row>
    <row r="566" spans="1:8" ht="15" customHeight="1" x14ac:dyDescent="0.2">
      <c r="A566" s="4" t="s">
        <v>606</v>
      </c>
      <c r="B566" s="6">
        <v>21</v>
      </c>
      <c r="C566" s="6" t="s">
        <v>16</v>
      </c>
      <c r="D566" s="6">
        <v>21</v>
      </c>
      <c r="E566" s="6">
        <v>53.999999999999993</v>
      </c>
      <c r="F566" s="6">
        <v>17</v>
      </c>
      <c r="G566" s="13">
        <v>0.33605262899999999</v>
      </c>
      <c r="H566" s="10">
        <v>129.58333250000001</v>
      </c>
    </row>
    <row r="567" spans="1:8" ht="15" customHeight="1" x14ac:dyDescent="0.2">
      <c r="A567" s="4" t="s">
        <v>477</v>
      </c>
      <c r="B567" s="6">
        <v>14</v>
      </c>
      <c r="C567" s="6">
        <v>1</v>
      </c>
      <c r="D567" s="6">
        <v>13</v>
      </c>
      <c r="E567" s="6">
        <v>50</v>
      </c>
      <c r="F567" s="6">
        <v>9</v>
      </c>
      <c r="G567" s="13">
        <v>0.31947368199999998</v>
      </c>
      <c r="H567" s="10">
        <v>70.541667500000003</v>
      </c>
    </row>
    <row r="568" spans="1:8" ht="15" customHeight="1" x14ac:dyDescent="0.2">
      <c r="A568" s="4" t="s">
        <v>367</v>
      </c>
      <c r="B568" s="6">
        <v>6</v>
      </c>
      <c r="C568" s="6" t="s">
        <v>16</v>
      </c>
      <c r="D568" s="6">
        <v>6</v>
      </c>
      <c r="E568" s="6">
        <v>11</v>
      </c>
      <c r="F568" s="6">
        <v>3</v>
      </c>
      <c r="G568" s="13">
        <v>6.9736841000000008E-2</v>
      </c>
      <c r="H568" s="10">
        <v>7.5</v>
      </c>
    </row>
    <row r="569" spans="1:8" ht="15" customHeight="1" x14ac:dyDescent="0.2">
      <c r="A569" s="4" t="s">
        <v>478</v>
      </c>
      <c r="B569" s="6">
        <v>17</v>
      </c>
      <c r="C569" s="6" t="s">
        <v>16</v>
      </c>
      <c r="D569" s="6">
        <v>17</v>
      </c>
      <c r="E569" s="6">
        <v>79</v>
      </c>
      <c r="F569" s="6">
        <v>12</v>
      </c>
      <c r="G569" s="13">
        <v>0.52973684100000007</v>
      </c>
      <c r="H569" s="10">
        <v>29.666667500000003</v>
      </c>
    </row>
    <row r="570" spans="1:8" ht="15" customHeight="1" x14ac:dyDescent="0.2">
      <c r="A570" s="4" t="s">
        <v>479</v>
      </c>
      <c r="B570" s="6">
        <v>2</v>
      </c>
      <c r="C570" s="6" t="s">
        <v>16</v>
      </c>
      <c r="D570" s="6">
        <v>2</v>
      </c>
      <c r="E570" s="6">
        <v>3</v>
      </c>
      <c r="F570" s="6">
        <v>2</v>
      </c>
      <c r="G570" s="13">
        <v>1.6578947E-2</v>
      </c>
      <c r="H570" s="10">
        <v>12.5</v>
      </c>
    </row>
    <row r="571" spans="1:8" ht="21" customHeight="1" x14ac:dyDescent="0.2">
      <c r="A571" s="4" t="s">
        <v>11</v>
      </c>
      <c r="B571" s="5">
        <f t="shared" ref="B571:H571" si="76">+B572</f>
        <v>16</v>
      </c>
      <c r="C571" s="5" t="s">
        <v>16</v>
      </c>
      <c r="D571" s="5">
        <f t="shared" si="76"/>
        <v>16</v>
      </c>
      <c r="E571" s="5">
        <f t="shared" si="76"/>
        <v>128</v>
      </c>
      <c r="F571" s="5">
        <f t="shared" si="76"/>
        <v>67</v>
      </c>
      <c r="G571" s="12">
        <f t="shared" si="76"/>
        <v>0.8397368409999999</v>
      </c>
      <c r="H571" s="9">
        <f t="shared" si="76"/>
        <v>22818.666666249999</v>
      </c>
    </row>
    <row r="572" spans="1:8" ht="21" customHeight="1" x14ac:dyDescent="0.2">
      <c r="A572" s="4" t="s">
        <v>480</v>
      </c>
      <c r="B572" s="5">
        <f t="shared" ref="B572:H572" si="77">SUM(B573:B576)</f>
        <v>16</v>
      </c>
      <c r="C572" s="5" t="s">
        <v>16</v>
      </c>
      <c r="D572" s="5">
        <f t="shared" si="77"/>
        <v>16</v>
      </c>
      <c r="E572" s="5">
        <f t="shared" si="77"/>
        <v>128</v>
      </c>
      <c r="F572" s="5">
        <f t="shared" si="77"/>
        <v>67</v>
      </c>
      <c r="G572" s="12">
        <f t="shared" si="77"/>
        <v>0.8397368409999999</v>
      </c>
      <c r="H572" s="9">
        <f t="shared" si="77"/>
        <v>22818.666666249999</v>
      </c>
    </row>
    <row r="573" spans="1:8" ht="15" customHeight="1" x14ac:dyDescent="0.2">
      <c r="A573" s="4" t="s">
        <v>607</v>
      </c>
      <c r="B573" s="6">
        <v>3</v>
      </c>
      <c r="C573" s="6" t="s">
        <v>16</v>
      </c>
      <c r="D573" s="6">
        <v>3</v>
      </c>
      <c r="E573" s="6">
        <v>6</v>
      </c>
      <c r="F573" s="6">
        <v>2</v>
      </c>
      <c r="G573" s="13">
        <v>0.03</v>
      </c>
      <c r="H573" s="10">
        <v>116.66666624999998</v>
      </c>
    </row>
    <row r="574" spans="1:8" ht="15" customHeight="1" x14ac:dyDescent="0.2">
      <c r="A574" s="4" t="s">
        <v>481</v>
      </c>
      <c r="B574" s="6">
        <v>3</v>
      </c>
      <c r="C574" s="6" t="s">
        <v>16</v>
      </c>
      <c r="D574" s="6">
        <v>3</v>
      </c>
      <c r="E574" s="6">
        <v>17</v>
      </c>
      <c r="F574" s="6">
        <v>6.9999999999999991</v>
      </c>
      <c r="G574" s="13">
        <v>0.12</v>
      </c>
      <c r="H574" s="10">
        <v>380</v>
      </c>
    </row>
    <row r="575" spans="1:8" ht="15" customHeight="1" x14ac:dyDescent="0.2">
      <c r="A575" s="4" t="s">
        <v>482</v>
      </c>
      <c r="B575" s="6">
        <v>3</v>
      </c>
      <c r="C575" s="6" t="s">
        <v>16</v>
      </c>
      <c r="D575" s="6">
        <v>3</v>
      </c>
      <c r="E575" s="6">
        <v>34</v>
      </c>
      <c r="F575" s="6">
        <v>4</v>
      </c>
      <c r="G575" s="13">
        <v>0.22657894699999998</v>
      </c>
      <c r="H575" s="10">
        <v>22</v>
      </c>
    </row>
    <row r="576" spans="1:8" ht="15" customHeight="1" x14ac:dyDescent="0.2">
      <c r="A576" s="4" t="s">
        <v>483</v>
      </c>
      <c r="B576" s="6">
        <v>7</v>
      </c>
      <c r="C576" s="6" t="s">
        <v>16</v>
      </c>
      <c r="D576" s="6">
        <v>7</v>
      </c>
      <c r="E576" s="6">
        <v>71</v>
      </c>
      <c r="F576" s="6">
        <v>54.000000000000007</v>
      </c>
      <c r="G576" s="13">
        <v>0.46315789399999996</v>
      </c>
      <c r="H576" s="10">
        <v>22300</v>
      </c>
    </row>
    <row r="577" spans="1:8" ht="21" customHeight="1" x14ac:dyDescent="0.2">
      <c r="A577" s="4" t="s">
        <v>14</v>
      </c>
      <c r="B577" s="5">
        <f t="shared" ref="B577:H577" si="78">+B578+B582</f>
        <v>95</v>
      </c>
      <c r="C577" s="5">
        <f t="shared" si="78"/>
        <v>2</v>
      </c>
      <c r="D577" s="5">
        <f t="shared" si="78"/>
        <v>93</v>
      </c>
      <c r="E577" s="5">
        <f t="shared" si="78"/>
        <v>616</v>
      </c>
      <c r="F577" s="5">
        <f t="shared" si="78"/>
        <v>77</v>
      </c>
      <c r="G577" s="12">
        <f t="shared" si="78"/>
        <v>3.9536841979999999</v>
      </c>
      <c r="H577" s="9">
        <f t="shared" si="78"/>
        <v>580.44166499999994</v>
      </c>
    </row>
    <row r="578" spans="1:8" ht="21" customHeight="1" x14ac:dyDescent="0.2">
      <c r="A578" s="4" t="s">
        <v>484</v>
      </c>
      <c r="B578" s="5">
        <f t="shared" ref="B578:H578" si="79">SUM(B579:B581)</f>
        <v>55</v>
      </c>
      <c r="C578" s="5">
        <f t="shared" si="79"/>
        <v>0</v>
      </c>
      <c r="D578" s="5">
        <f t="shared" si="79"/>
        <v>55</v>
      </c>
      <c r="E578" s="5">
        <f t="shared" si="79"/>
        <v>254.00000000000003</v>
      </c>
      <c r="F578" s="5">
        <f t="shared" si="79"/>
        <v>30</v>
      </c>
      <c r="G578" s="12">
        <f t="shared" si="79"/>
        <v>1.6813157809999999</v>
      </c>
      <c r="H578" s="9">
        <f t="shared" si="79"/>
        <v>460.69166624999997</v>
      </c>
    </row>
    <row r="579" spans="1:8" ht="15" customHeight="1" x14ac:dyDescent="0.2">
      <c r="A579" s="4" t="s">
        <v>608</v>
      </c>
      <c r="B579" s="6">
        <v>18</v>
      </c>
      <c r="C579" s="6" t="s">
        <v>16</v>
      </c>
      <c r="D579" s="6">
        <v>18</v>
      </c>
      <c r="E579" s="6">
        <v>96.000000000000028</v>
      </c>
      <c r="F579" s="6">
        <v>19</v>
      </c>
      <c r="G579" s="13">
        <v>0.65289473499999995</v>
      </c>
      <c r="H579" s="10">
        <v>339.19166624999997</v>
      </c>
    </row>
    <row r="580" spans="1:8" ht="15" customHeight="1" x14ac:dyDescent="0.2">
      <c r="A580" s="4" t="s">
        <v>485</v>
      </c>
      <c r="B580" s="6">
        <v>10</v>
      </c>
      <c r="C580" s="6" t="s">
        <v>16</v>
      </c>
      <c r="D580" s="6">
        <v>10</v>
      </c>
      <c r="E580" s="6">
        <v>53.000000000000007</v>
      </c>
      <c r="F580" s="6" t="s">
        <v>16</v>
      </c>
      <c r="G580" s="13">
        <v>0.34289473500000001</v>
      </c>
      <c r="H580" s="10" t="s">
        <v>16</v>
      </c>
    </row>
    <row r="581" spans="1:8" ht="15" customHeight="1" x14ac:dyDescent="0.2">
      <c r="A581" s="4" t="s">
        <v>486</v>
      </c>
      <c r="B581" s="6">
        <v>27</v>
      </c>
      <c r="C581" s="6" t="s">
        <v>16</v>
      </c>
      <c r="D581" s="6">
        <v>27</v>
      </c>
      <c r="E581" s="6">
        <v>105</v>
      </c>
      <c r="F581" s="6">
        <v>11</v>
      </c>
      <c r="G581" s="13">
        <v>0.68552631100000005</v>
      </c>
      <c r="H581" s="10">
        <v>121.5</v>
      </c>
    </row>
    <row r="582" spans="1:8" ht="21" customHeight="1" x14ac:dyDescent="0.2">
      <c r="A582" s="4" t="s">
        <v>487</v>
      </c>
      <c r="B582" s="5">
        <f t="shared" ref="B582:H582" si="80">SUM(B583:B584)</f>
        <v>40</v>
      </c>
      <c r="C582" s="5">
        <f t="shared" si="80"/>
        <v>2</v>
      </c>
      <c r="D582" s="5">
        <f t="shared" si="80"/>
        <v>38</v>
      </c>
      <c r="E582" s="5">
        <f t="shared" si="80"/>
        <v>361.99999999999994</v>
      </c>
      <c r="F582" s="5">
        <f t="shared" si="80"/>
        <v>47</v>
      </c>
      <c r="G582" s="12">
        <f t="shared" si="80"/>
        <v>2.272368417</v>
      </c>
      <c r="H582" s="9">
        <f t="shared" si="80"/>
        <v>119.74999874999997</v>
      </c>
    </row>
    <row r="583" spans="1:8" ht="15" customHeight="1" x14ac:dyDescent="0.2">
      <c r="A583" s="4" t="s">
        <v>488</v>
      </c>
      <c r="B583" s="6">
        <v>27</v>
      </c>
      <c r="C583" s="6">
        <v>1</v>
      </c>
      <c r="D583" s="6">
        <v>26</v>
      </c>
      <c r="E583" s="6">
        <v>226.99999999999994</v>
      </c>
      <c r="F583" s="6">
        <v>43</v>
      </c>
      <c r="G583" s="13">
        <v>1.3928947350000001</v>
      </c>
      <c r="H583" s="10">
        <v>111.41666624999998</v>
      </c>
    </row>
    <row r="584" spans="1:8" ht="15" customHeight="1" x14ac:dyDescent="0.2">
      <c r="A584" s="4" t="s">
        <v>489</v>
      </c>
      <c r="B584" s="6">
        <v>13</v>
      </c>
      <c r="C584" s="6">
        <v>1</v>
      </c>
      <c r="D584" s="6">
        <v>12</v>
      </c>
      <c r="E584" s="6">
        <v>135</v>
      </c>
      <c r="F584" s="6">
        <v>4</v>
      </c>
      <c r="G584" s="13">
        <v>0.87947368200000009</v>
      </c>
      <c r="H584" s="10">
        <v>8.3333324999999974</v>
      </c>
    </row>
    <row r="585" spans="1:8" ht="21" customHeight="1" x14ac:dyDescent="0.2">
      <c r="A585" s="4" t="s">
        <v>15</v>
      </c>
      <c r="B585" s="5">
        <f t="shared" ref="B585:H585" si="81">+B586+B594+B602+B614+B620+B628+B634+B640+B646</f>
        <v>1178</v>
      </c>
      <c r="C585" s="5">
        <f>+C586+C594+C602+C634+C640+C646</f>
        <v>51</v>
      </c>
      <c r="D585" s="5">
        <f t="shared" si="81"/>
        <v>1127</v>
      </c>
      <c r="E585" s="5">
        <f t="shared" si="81"/>
        <v>3653.0000000000005</v>
      </c>
      <c r="F585" s="5">
        <f t="shared" si="81"/>
        <v>1216</v>
      </c>
      <c r="G585" s="12">
        <f t="shared" si="81"/>
        <v>24.286841937999998</v>
      </c>
      <c r="H585" s="9">
        <f t="shared" si="81"/>
        <v>14206.3841625</v>
      </c>
    </row>
    <row r="586" spans="1:8" ht="21" customHeight="1" x14ac:dyDescent="0.2">
      <c r="A586" s="4" t="s">
        <v>490</v>
      </c>
      <c r="B586" s="5">
        <f t="shared" ref="B586:H586" si="82">SUM(B587:B593)</f>
        <v>60</v>
      </c>
      <c r="C586" s="5">
        <f t="shared" si="82"/>
        <v>1</v>
      </c>
      <c r="D586" s="5">
        <f t="shared" si="82"/>
        <v>59</v>
      </c>
      <c r="E586" s="5">
        <f t="shared" si="82"/>
        <v>162</v>
      </c>
      <c r="F586" s="5">
        <f t="shared" si="82"/>
        <v>68</v>
      </c>
      <c r="G586" s="12">
        <f t="shared" si="82"/>
        <v>1.0278947280000001</v>
      </c>
      <c r="H586" s="9">
        <f t="shared" si="82"/>
        <v>466.12500124999997</v>
      </c>
    </row>
    <row r="587" spans="1:8" ht="15" customHeight="1" x14ac:dyDescent="0.2">
      <c r="A587" s="4" t="s">
        <v>609</v>
      </c>
      <c r="B587" s="6">
        <v>10</v>
      </c>
      <c r="C587" s="6">
        <v>1</v>
      </c>
      <c r="D587" s="6">
        <v>9</v>
      </c>
      <c r="E587" s="6">
        <v>38</v>
      </c>
      <c r="F587" s="6">
        <v>7</v>
      </c>
      <c r="G587" s="13">
        <v>0.23973684100000001</v>
      </c>
      <c r="H587" s="10">
        <v>91.833333750000008</v>
      </c>
    </row>
    <row r="588" spans="1:8" ht="15" customHeight="1" x14ac:dyDescent="0.2">
      <c r="A588" s="4" t="s">
        <v>491</v>
      </c>
      <c r="B588" s="6">
        <v>1</v>
      </c>
      <c r="C588" s="6" t="s">
        <v>16</v>
      </c>
      <c r="D588" s="6">
        <v>1</v>
      </c>
      <c r="E588" s="6">
        <v>3</v>
      </c>
      <c r="F588" s="6">
        <v>1</v>
      </c>
      <c r="G588" s="13">
        <v>0.02</v>
      </c>
      <c r="H588" s="10">
        <v>1.5</v>
      </c>
    </row>
    <row r="589" spans="1:8" ht="15" customHeight="1" x14ac:dyDescent="0.2">
      <c r="A589" s="4" t="s">
        <v>492</v>
      </c>
      <c r="B589" s="6">
        <v>2</v>
      </c>
      <c r="C589" s="6" t="s">
        <v>16</v>
      </c>
      <c r="D589" s="6">
        <v>2</v>
      </c>
      <c r="E589" s="6">
        <v>6</v>
      </c>
      <c r="F589" s="6">
        <v>4</v>
      </c>
      <c r="G589" s="13">
        <v>3.6578947000000001E-2</v>
      </c>
      <c r="H589" s="10">
        <v>21.25</v>
      </c>
    </row>
    <row r="590" spans="1:8" ht="15" customHeight="1" x14ac:dyDescent="0.2">
      <c r="A590" s="4" t="s">
        <v>493</v>
      </c>
      <c r="B590" s="6">
        <v>13</v>
      </c>
      <c r="C590" s="6" t="s">
        <v>16</v>
      </c>
      <c r="D590" s="6">
        <v>13</v>
      </c>
      <c r="E590" s="6">
        <v>21</v>
      </c>
      <c r="F590" s="6">
        <v>3</v>
      </c>
      <c r="G590" s="13">
        <v>0.13578947000000002</v>
      </c>
      <c r="H590" s="10">
        <v>1.9166662499999993</v>
      </c>
    </row>
    <row r="591" spans="1:8" ht="15" customHeight="1" x14ac:dyDescent="0.2">
      <c r="A591" s="4" t="s">
        <v>494</v>
      </c>
      <c r="B591" s="6">
        <v>15</v>
      </c>
      <c r="C591" s="6" t="s">
        <v>16</v>
      </c>
      <c r="D591" s="6">
        <v>15</v>
      </c>
      <c r="E591" s="6">
        <v>31.000000000000004</v>
      </c>
      <c r="F591" s="6">
        <v>21.000000000000004</v>
      </c>
      <c r="G591" s="13">
        <v>0.19289473500000001</v>
      </c>
      <c r="H591" s="10">
        <v>322.08333499999998</v>
      </c>
    </row>
    <row r="592" spans="1:8" ht="15" customHeight="1" x14ac:dyDescent="0.2">
      <c r="A592" s="4" t="s">
        <v>495</v>
      </c>
      <c r="B592" s="6">
        <v>17</v>
      </c>
      <c r="C592" s="6" t="s">
        <v>16</v>
      </c>
      <c r="D592" s="6">
        <v>17</v>
      </c>
      <c r="E592" s="6">
        <v>50</v>
      </c>
      <c r="F592" s="6">
        <v>19.000000000000004</v>
      </c>
      <c r="G592" s="13">
        <v>0.31289473499999998</v>
      </c>
      <c r="H592" s="10">
        <v>23.375000000000004</v>
      </c>
    </row>
    <row r="593" spans="1:8" ht="15" customHeight="1" x14ac:dyDescent="0.2">
      <c r="A593" s="4" t="s">
        <v>496</v>
      </c>
      <c r="B593" s="6">
        <v>2</v>
      </c>
      <c r="C593" s="6" t="s">
        <v>16</v>
      </c>
      <c r="D593" s="6">
        <v>2</v>
      </c>
      <c r="E593" s="6">
        <v>13</v>
      </c>
      <c r="F593" s="6">
        <v>13</v>
      </c>
      <c r="G593" s="13">
        <v>9.0000000000000011E-2</v>
      </c>
      <c r="H593" s="10">
        <v>4.1666662499999996</v>
      </c>
    </row>
    <row r="594" spans="1:8" ht="21" customHeight="1" x14ac:dyDescent="0.2">
      <c r="A594" s="4" t="s">
        <v>497</v>
      </c>
      <c r="B594" s="5">
        <f t="shared" ref="B594:H594" si="83">SUM(B595:B601)</f>
        <v>151</v>
      </c>
      <c r="C594" s="5">
        <f t="shared" si="83"/>
        <v>27</v>
      </c>
      <c r="D594" s="5">
        <f t="shared" si="83"/>
        <v>124</v>
      </c>
      <c r="E594" s="5">
        <f t="shared" si="83"/>
        <v>519</v>
      </c>
      <c r="F594" s="5">
        <f t="shared" si="83"/>
        <v>129.99999999999997</v>
      </c>
      <c r="G594" s="12">
        <f t="shared" si="83"/>
        <v>3.3552631379999998</v>
      </c>
      <c r="H594" s="9">
        <f t="shared" si="83"/>
        <v>483.79166500000002</v>
      </c>
    </row>
    <row r="595" spans="1:8" ht="15" customHeight="1" x14ac:dyDescent="0.2">
      <c r="A595" s="4" t="s">
        <v>610</v>
      </c>
      <c r="B595" s="6">
        <v>18</v>
      </c>
      <c r="C595" s="6">
        <v>2</v>
      </c>
      <c r="D595" s="6">
        <v>16</v>
      </c>
      <c r="E595" s="6">
        <v>49</v>
      </c>
      <c r="F595" s="6">
        <v>20</v>
      </c>
      <c r="G595" s="13">
        <v>0.32578946999999997</v>
      </c>
      <c r="H595" s="10">
        <v>155.5</v>
      </c>
    </row>
    <row r="596" spans="1:8" ht="15" customHeight="1" x14ac:dyDescent="0.2">
      <c r="A596" s="4" t="s">
        <v>498</v>
      </c>
      <c r="B596" s="6">
        <v>25</v>
      </c>
      <c r="C596" s="6">
        <v>13</v>
      </c>
      <c r="D596" s="6">
        <v>12</v>
      </c>
      <c r="E596" s="6">
        <v>74.999999999999986</v>
      </c>
      <c r="F596" s="6">
        <v>31.000000000000007</v>
      </c>
      <c r="G596" s="13">
        <v>0.4926315759999999</v>
      </c>
      <c r="H596" s="10">
        <v>159.04166625000002</v>
      </c>
    </row>
    <row r="597" spans="1:8" ht="15" customHeight="1" x14ac:dyDescent="0.2">
      <c r="A597" s="4" t="s">
        <v>499</v>
      </c>
      <c r="B597" s="6">
        <v>3</v>
      </c>
      <c r="C597" s="6" t="s">
        <v>16</v>
      </c>
      <c r="D597" s="6">
        <v>3</v>
      </c>
      <c r="E597" s="6">
        <v>5</v>
      </c>
      <c r="F597" s="6">
        <v>2</v>
      </c>
      <c r="G597" s="13">
        <v>2.6578947000000002E-2</v>
      </c>
      <c r="H597" s="10" t="s">
        <v>16</v>
      </c>
    </row>
    <row r="598" spans="1:8" ht="15" customHeight="1" x14ac:dyDescent="0.2">
      <c r="A598" s="4" t="s">
        <v>500</v>
      </c>
      <c r="B598" s="6">
        <v>7</v>
      </c>
      <c r="C598" s="6" t="s">
        <v>16</v>
      </c>
      <c r="D598" s="6">
        <v>7</v>
      </c>
      <c r="E598" s="6">
        <v>25</v>
      </c>
      <c r="F598" s="6">
        <v>5</v>
      </c>
      <c r="G598" s="13">
        <v>0.15973684100000002</v>
      </c>
      <c r="H598" s="10">
        <v>23.416666250000002</v>
      </c>
    </row>
    <row r="599" spans="1:8" ht="15" customHeight="1" x14ac:dyDescent="0.2">
      <c r="A599" s="4" t="s">
        <v>501</v>
      </c>
      <c r="B599" s="6">
        <v>3</v>
      </c>
      <c r="C599" s="6" t="s">
        <v>16</v>
      </c>
      <c r="D599" s="6">
        <v>3</v>
      </c>
      <c r="E599" s="6">
        <v>11</v>
      </c>
      <c r="F599" s="6" t="s">
        <v>16</v>
      </c>
      <c r="G599" s="13">
        <v>7.0000000000000007E-2</v>
      </c>
      <c r="H599" s="10" t="s">
        <v>16</v>
      </c>
    </row>
    <row r="600" spans="1:8" ht="15" customHeight="1" x14ac:dyDescent="0.2">
      <c r="A600" s="4" t="s">
        <v>502</v>
      </c>
      <c r="B600" s="6">
        <v>50</v>
      </c>
      <c r="C600" s="6">
        <v>9</v>
      </c>
      <c r="D600" s="6">
        <v>41</v>
      </c>
      <c r="E600" s="6">
        <v>177.99999999999997</v>
      </c>
      <c r="F600" s="6">
        <v>51.999999999999972</v>
      </c>
      <c r="G600" s="13">
        <v>1.1452631520000001</v>
      </c>
      <c r="H600" s="10">
        <v>82.249997499999992</v>
      </c>
    </row>
    <row r="601" spans="1:8" ht="15" customHeight="1" x14ac:dyDescent="0.2">
      <c r="A601" s="4" t="s">
        <v>503</v>
      </c>
      <c r="B601" s="6">
        <v>45</v>
      </c>
      <c r="C601" s="6">
        <v>3</v>
      </c>
      <c r="D601" s="6">
        <v>42</v>
      </c>
      <c r="E601" s="6">
        <v>176</v>
      </c>
      <c r="F601" s="6">
        <v>20</v>
      </c>
      <c r="G601" s="13">
        <v>1.1352631520000001</v>
      </c>
      <c r="H601" s="10">
        <v>63.583334999999998</v>
      </c>
    </row>
    <row r="602" spans="1:8" ht="21" customHeight="1" x14ac:dyDescent="0.2">
      <c r="A602" s="4" t="s">
        <v>504</v>
      </c>
      <c r="B602" s="5">
        <f t="shared" ref="B602:H602" si="84">SUM(B603:B613)</f>
        <v>295</v>
      </c>
      <c r="C602" s="5">
        <f t="shared" si="84"/>
        <v>9</v>
      </c>
      <c r="D602" s="5">
        <f t="shared" si="84"/>
        <v>286</v>
      </c>
      <c r="E602" s="5">
        <f t="shared" si="84"/>
        <v>879.00000000000034</v>
      </c>
      <c r="F602" s="5">
        <f t="shared" si="84"/>
        <v>239.00000000000003</v>
      </c>
      <c r="G602" s="12">
        <f t="shared" si="84"/>
        <v>5.5931578520000009</v>
      </c>
      <c r="H602" s="9">
        <f t="shared" si="84"/>
        <v>2391.5333350000005</v>
      </c>
    </row>
    <row r="603" spans="1:8" ht="15" customHeight="1" x14ac:dyDescent="0.2">
      <c r="A603" s="4" t="s">
        <v>611</v>
      </c>
      <c r="B603" s="6">
        <v>35</v>
      </c>
      <c r="C603" s="6">
        <v>3</v>
      </c>
      <c r="D603" s="6">
        <v>32</v>
      </c>
      <c r="E603" s="6">
        <v>94.000000000000014</v>
      </c>
      <c r="F603" s="6">
        <v>13</v>
      </c>
      <c r="G603" s="13">
        <v>0.59868420500000008</v>
      </c>
      <c r="H603" s="10">
        <v>270.29166624999999</v>
      </c>
    </row>
    <row r="604" spans="1:8" ht="15" customHeight="1" x14ac:dyDescent="0.2">
      <c r="A604" s="4" t="s">
        <v>505</v>
      </c>
      <c r="B604" s="6">
        <v>35</v>
      </c>
      <c r="C604" s="6">
        <v>1</v>
      </c>
      <c r="D604" s="6">
        <v>34</v>
      </c>
      <c r="E604" s="6">
        <v>80.999999999999986</v>
      </c>
      <c r="F604" s="6">
        <v>26</v>
      </c>
      <c r="G604" s="13">
        <v>0.50552631100000001</v>
      </c>
      <c r="H604" s="10">
        <v>365.58333249999998</v>
      </c>
    </row>
    <row r="605" spans="1:8" ht="15" customHeight="1" x14ac:dyDescent="0.2">
      <c r="A605" s="4" t="s">
        <v>506</v>
      </c>
      <c r="B605" s="6">
        <v>10</v>
      </c>
      <c r="C605" s="6" t="s">
        <v>16</v>
      </c>
      <c r="D605" s="6">
        <v>10</v>
      </c>
      <c r="E605" s="6">
        <v>20</v>
      </c>
      <c r="F605" s="6">
        <v>12.000000000000002</v>
      </c>
      <c r="G605" s="13">
        <v>0.122894735</v>
      </c>
      <c r="H605" s="10">
        <v>45.833333750000008</v>
      </c>
    </row>
    <row r="606" spans="1:8" ht="15" customHeight="1" x14ac:dyDescent="0.2">
      <c r="A606" s="4" t="s">
        <v>507</v>
      </c>
      <c r="B606" s="6">
        <v>182</v>
      </c>
      <c r="C606" s="6" t="s">
        <v>16</v>
      </c>
      <c r="D606" s="6">
        <v>182</v>
      </c>
      <c r="E606" s="6">
        <v>558.00000000000034</v>
      </c>
      <c r="F606" s="6">
        <v>163.00000000000003</v>
      </c>
      <c r="G606" s="13">
        <v>3.5773683960000007</v>
      </c>
      <c r="H606" s="10">
        <v>1660.7166687500007</v>
      </c>
    </row>
    <row r="607" spans="1:8" ht="15" customHeight="1" x14ac:dyDescent="0.2">
      <c r="A607" s="4" t="s">
        <v>508</v>
      </c>
      <c r="B607" s="6">
        <v>6</v>
      </c>
      <c r="C607" s="6" t="s">
        <v>16</v>
      </c>
      <c r="D607" s="6">
        <v>6</v>
      </c>
      <c r="E607" s="6">
        <v>67</v>
      </c>
      <c r="F607" s="6">
        <v>6.9999999999999991</v>
      </c>
      <c r="G607" s="13">
        <v>0.43000000000000005</v>
      </c>
      <c r="H607" s="10">
        <v>1.00000125</v>
      </c>
    </row>
    <row r="608" spans="1:8" ht="15" customHeight="1" x14ac:dyDescent="0.2">
      <c r="A608" s="4" t="s">
        <v>509</v>
      </c>
      <c r="B608" s="6">
        <v>1</v>
      </c>
      <c r="C608" s="6" t="s">
        <v>16</v>
      </c>
      <c r="D608" s="6">
        <v>1</v>
      </c>
      <c r="E608" s="6">
        <v>1</v>
      </c>
      <c r="F608" s="6">
        <v>1</v>
      </c>
      <c r="G608" s="13">
        <v>6.5789469999999999E-3</v>
      </c>
      <c r="H608" s="10">
        <v>20</v>
      </c>
    </row>
    <row r="609" spans="1:8" ht="15" customHeight="1" x14ac:dyDescent="0.2">
      <c r="A609" s="4" t="s">
        <v>510</v>
      </c>
      <c r="B609" s="6">
        <v>13</v>
      </c>
      <c r="C609" s="6">
        <v>1</v>
      </c>
      <c r="D609" s="6">
        <v>12</v>
      </c>
      <c r="E609" s="6">
        <v>15.000000000000002</v>
      </c>
      <c r="F609" s="6">
        <v>3.9999999999999996</v>
      </c>
      <c r="G609" s="13">
        <v>9.2368417000000008E-2</v>
      </c>
      <c r="H609" s="10">
        <v>5.5</v>
      </c>
    </row>
    <row r="610" spans="1:8" ht="15" customHeight="1" x14ac:dyDescent="0.2">
      <c r="A610" s="4" t="s">
        <v>511</v>
      </c>
      <c r="B610" s="6">
        <v>5</v>
      </c>
      <c r="C610" s="6" t="s">
        <v>16</v>
      </c>
      <c r="D610" s="6">
        <v>5</v>
      </c>
      <c r="E610" s="6">
        <v>15</v>
      </c>
      <c r="F610" s="6">
        <v>8</v>
      </c>
      <c r="G610" s="13">
        <v>8.6578947000000003E-2</v>
      </c>
      <c r="H610" s="10">
        <v>1.1916662499999999</v>
      </c>
    </row>
    <row r="611" spans="1:8" ht="15" customHeight="1" x14ac:dyDescent="0.2">
      <c r="A611" s="4" t="s">
        <v>512</v>
      </c>
      <c r="B611" s="6">
        <v>2</v>
      </c>
      <c r="C611" s="6" t="s">
        <v>16</v>
      </c>
      <c r="D611" s="6">
        <v>2</v>
      </c>
      <c r="E611" s="6">
        <v>17</v>
      </c>
      <c r="F611" s="6">
        <v>1</v>
      </c>
      <c r="G611" s="13">
        <v>0.11</v>
      </c>
      <c r="H611" s="10">
        <v>15</v>
      </c>
    </row>
    <row r="612" spans="1:8" ht="15" customHeight="1" x14ac:dyDescent="0.2">
      <c r="A612" s="4" t="s">
        <v>513</v>
      </c>
      <c r="B612" s="6">
        <v>4</v>
      </c>
      <c r="C612" s="6">
        <v>4</v>
      </c>
      <c r="D612" s="6" t="s">
        <v>16</v>
      </c>
      <c r="E612" s="6">
        <v>7</v>
      </c>
      <c r="F612" s="6">
        <v>4</v>
      </c>
      <c r="G612" s="13">
        <v>4.3157894000000002E-2</v>
      </c>
      <c r="H612" s="10">
        <v>6.4166662500000005</v>
      </c>
    </row>
    <row r="613" spans="1:8" ht="15" customHeight="1" x14ac:dyDescent="0.2">
      <c r="A613" s="4" t="s">
        <v>514</v>
      </c>
      <c r="B613" s="6">
        <v>2</v>
      </c>
      <c r="C613" s="6" t="s">
        <v>16</v>
      </c>
      <c r="D613" s="6">
        <v>2</v>
      </c>
      <c r="E613" s="6">
        <v>4</v>
      </c>
      <c r="F613" s="6" t="s">
        <v>16</v>
      </c>
      <c r="G613" s="13">
        <v>0.02</v>
      </c>
      <c r="H613" s="10" t="s">
        <v>16</v>
      </c>
    </row>
    <row r="614" spans="1:8" ht="21" customHeight="1" x14ac:dyDescent="0.2">
      <c r="A614" s="4" t="s">
        <v>515</v>
      </c>
      <c r="B614" s="5">
        <f t="shared" ref="B614:H614" si="85">SUM(B615:B619)</f>
        <v>284</v>
      </c>
      <c r="C614" s="5" t="s">
        <v>16</v>
      </c>
      <c r="D614" s="5">
        <f t="shared" si="85"/>
        <v>284</v>
      </c>
      <c r="E614" s="5">
        <f t="shared" si="85"/>
        <v>845</v>
      </c>
      <c r="F614" s="5">
        <f t="shared" si="85"/>
        <v>324</v>
      </c>
      <c r="G614" s="12">
        <f t="shared" si="85"/>
        <v>5.388684177</v>
      </c>
      <c r="H614" s="9">
        <f t="shared" si="85"/>
        <v>2629.87499875</v>
      </c>
    </row>
    <row r="615" spans="1:8" ht="15" customHeight="1" x14ac:dyDescent="0.2">
      <c r="A615" s="4" t="s">
        <v>612</v>
      </c>
      <c r="B615" s="6">
        <v>114</v>
      </c>
      <c r="C615" s="6" t="s">
        <v>16</v>
      </c>
      <c r="D615" s="6">
        <v>114</v>
      </c>
      <c r="E615" s="6">
        <v>310.99999999999994</v>
      </c>
      <c r="F615" s="6">
        <v>113</v>
      </c>
      <c r="G615" s="13">
        <v>1.9631578799999998</v>
      </c>
      <c r="H615" s="10">
        <v>819.49999999999989</v>
      </c>
    </row>
    <row r="616" spans="1:8" ht="15" customHeight="1" x14ac:dyDescent="0.2">
      <c r="A616" s="4" t="s">
        <v>516</v>
      </c>
      <c r="B616" s="6">
        <v>10</v>
      </c>
      <c r="C616" s="6" t="s">
        <v>16</v>
      </c>
      <c r="D616" s="6">
        <v>10</v>
      </c>
      <c r="E616" s="6">
        <v>35</v>
      </c>
      <c r="F616" s="6">
        <v>20</v>
      </c>
      <c r="G616" s="13">
        <v>0.21973684099999999</v>
      </c>
      <c r="H616" s="10">
        <v>77.5</v>
      </c>
    </row>
    <row r="617" spans="1:8" ht="15" customHeight="1" x14ac:dyDescent="0.2">
      <c r="A617" s="4" t="s">
        <v>517</v>
      </c>
      <c r="B617" s="6">
        <v>1</v>
      </c>
      <c r="C617" s="6" t="s">
        <v>16</v>
      </c>
      <c r="D617" s="6">
        <v>1</v>
      </c>
      <c r="E617" s="6">
        <v>3</v>
      </c>
      <c r="F617" s="6" t="s">
        <v>16</v>
      </c>
      <c r="G617" s="13">
        <v>0.02</v>
      </c>
      <c r="H617" s="10" t="s">
        <v>16</v>
      </c>
    </row>
    <row r="618" spans="1:8" ht="15" customHeight="1" x14ac:dyDescent="0.2">
      <c r="A618" s="4" t="s">
        <v>518</v>
      </c>
      <c r="B618" s="6">
        <v>79</v>
      </c>
      <c r="C618" s="6" t="s">
        <v>16</v>
      </c>
      <c r="D618" s="6">
        <v>79</v>
      </c>
      <c r="E618" s="6">
        <v>258</v>
      </c>
      <c r="F618" s="6">
        <v>93.999999999999986</v>
      </c>
      <c r="G618" s="13">
        <v>1.6647368340000008</v>
      </c>
      <c r="H618" s="10">
        <v>566.16666625000016</v>
      </c>
    </row>
    <row r="619" spans="1:8" ht="15" customHeight="1" x14ac:dyDescent="0.2">
      <c r="A619" s="4" t="s">
        <v>519</v>
      </c>
      <c r="B619" s="6">
        <v>80</v>
      </c>
      <c r="C619" s="6" t="s">
        <v>16</v>
      </c>
      <c r="D619" s="6">
        <v>80</v>
      </c>
      <c r="E619" s="6">
        <v>237.99999999999997</v>
      </c>
      <c r="F619" s="6">
        <v>97.000000000000014</v>
      </c>
      <c r="G619" s="13">
        <v>1.5210526219999996</v>
      </c>
      <c r="H619" s="10">
        <v>1166.7083324999999</v>
      </c>
    </row>
    <row r="620" spans="1:8" ht="21" customHeight="1" x14ac:dyDescent="0.2">
      <c r="A620" s="4" t="s">
        <v>520</v>
      </c>
      <c r="B620" s="5">
        <f t="shared" ref="B620:H620" si="86">SUM(B621:B627)</f>
        <v>82</v>
      </c>
      <c r="C620" s="5" t="s">
        <v>16</v>
      </c>
      <c r="D620" s="5">
        <f t="shared" si="86"/>
        <v>82</v>
      </c>
      <c r="E620" s="5">
        <f t="shared" si="86"/>
        <v>194.99999999999997</v>
      </c>
      <c r="F620" s="5">
        <f t="shared" si="86"/>
        <v>30.999999999999993</v>
      </c>
      <c r="G620" s="12">
        <f t="shared" si="86"/>
        <v>1.2563157739999997</v>
      </c>
      <c r="H620" s="9">
        <f t="shared" si="86"/>
        <v>1377.9583324999996</v>
      </c>
    </row>
    <row r="621" spans="1:8" ht="15" customHeight="1" x14ac:dyDescent="0.2">
      <c r="A621" s="4" t="s">
        <v>613</v>
      </c>
      <c r="B621" s="6">
        <v>4</v>
      </c>
      <c r="C621" s="6" t="s">
        <v>16</v>
      </c>
      <c r="D621" s="6">
        <v>4</v>
      </c>
      <c r="E621" s="6">
        <v>8</v>
      </c>
      <c r="F621" s="6">
        <v>2</v>
      </c>
      <c r="G621" s="13">
        <v>4.9736840999999997E-2</v>
      </c>
      <c r="H621" s="10" t="s">
        <v>16</v>
      </c>
    </row>
    <row r="622" spans="1:8" ht="15" customHeight="1" x14ac:dyDescent="0.2">
      <c r="A622" s="4" t="s">
        <v>521</v>
      </c>
      <c r="B622" s="6">
        <v>5</v>
      </c>
      <c r="C622" s="6" t="s">
        <v>16</v>
      </c>
      <c r="D622" s="6">
        <v>5</v>
      </c>
      <c r="E622" s="6">
        <v>12</v>
      </c>
      <c r="F622" s="6" t="s">
        <v>16</v>
      </c>
      <c r="G622" s="13">
        <v>7.6578946999999994E-2</v>
      </c>
      <c r="H622" s="10" t="s">
        <v>16</v>
      </c>
    </row>
    <row r="623" spans="1:8" ht="15" customHeight="1" x14ac:dyDescent="0.2">
      <c r="A623" s="4" t="s">
        <v>522</v>
      </c>
      <c r="B623" s="6">
        <v>63</v>
      </c>
      <c r="C623" s="6" t="s">
        <v>16</v>
      </c>
      <c r="D623" s="6">
        <v>63</v>
      </c>
      <c r="E623" s="6">
        <v>150.99999999999997</v>
      </c>
      <c r="F623" s="6">
        <v>22.999999999999993</v>
      </c>
      <c r="G623" s="13">
        <v>0.97368419799999983</v>
      </c>
      <c r="H623" s="10">
        <v>1374.6666662499997</v>
      </c>
    </row>
    <row r="624" spans="1:8" ht="15" customHeight="1" x14ac:dyDescent="0.2">
      <c r="A624" s="4" t="s">
        <v>523</v>
      </c>
      <c r="B624" s="6">
        <v>1</v>
      </c>
      <c r="C624" s="6" t="s">
        <v>16</v>
      </c>
      <c r="D624" s="6">
        <v>1</v>
      </c>
      <c r="E624" s="6">
        <v>4</v>
      </c>
      <c r="F624" s="6" t="s">
        <v>16</v>
      </c>
      <c r="G624" s="13">
        <v>0.03</v>
      </c>
      <c r="H624" s="10" t="s">
        <v>16</v>
      </c>
    </row>
    <row r="625" spans="1:8" ht="15" customHeight="1" x14ac:dyDescent="0.2">
      <c r="A625" s="4" t="s">
        <v>524</v>
      </c>
      <c r="B625" s="6">
        <v>1</v>
      </c>
      <c r="C625" s="6" t="s">
        <v>16</v>
      </c>
      <c r="D625" s="6">
        <v>1</v>
      </c>
      <c r="E625" s="6">
        <v>3</v>
      </c>
      <c r="F625" s="6" t="s">
        <v>16</v>
      </c>
      <c r="G625" s="13">
        <v>0.02</v>
      </c>
      <c r="H625" s="10" t="s">
        <v>16</v>
      </c>
    </row>
    <row r="626" spans="1:8" ht="15" customHeight="1" x14ac:dyDescent="0.2">
      <c r="A626" s="4" t="s">
        <v>525</v>
      </c>
      <c r="B626" s="6">
        <v>6</v>
      </c>
      <c r="C626" s="6" t="s">
        <v>16</v>
      </c>
      <c r="D626" s="6">
        <v>6</v>
      </c>
      <c r="E626" s="6">
        <v>15</v>
      </c>
      <c r="F626" s="6">
        <v>5</v>
      </c>
      <c r="G626" s="13">
        <v>9.3157894000000005E-2</v>
      </c>
      <c r="H626" s="10">
        <v>2.5</v>
      </c>
    </row>
    <row r="627" spans="1:8" ht="15" customHeight="1" x14ac:dyDescent="0.2">
      <c r="A627" s="4" t="s">
        <v>546</v>
      </c>
      <c r="B627" s="6">
        <v>2</v>
      </c>
      <c r="C627" s="6" t="s">
        <v>16</v>
      </c>
      <c r="D627" s="6">
        <v>2</v>
      </c>
      <c r="E627" s="6">
        <v>2</v>
      </c>
      <c r="F627" s="6">
        <v>1</v>
      </c>
      <c r="G627" s="13">
        <v>1.3157894E-2</v>
      </c>
      <c r="H627" s="10">
        <v>0.7916662499999999</v>
      </c>
    </row>
    <row r="628" spans="1:8" ht="21" customHeight="1" x14ac:dyDescent="0.2">
      <c r="A628" s="4" t="s">
        <v>526</v>
      </c>
      <c r="B628" s="5">
        <f t="shared" ref="B628:H628" si="87">SUM(B629:B633)</f>
        <v>18</v>
      </c>
      <c r="C628" s="5" t="s">
        <v>16</v>
      </c>
      <c r="D628" s="5">
        <f t="shared" si="87"/>
        <v>18</v>
      </c>
      <c r="E628" s="5">
        <f t="shared" si="87"/>
        <v>35</v>
      </c>
      <c r="F628" s="5">
        <f t="shared" si="87"/>
        <v>11</v>
      </c>
      <c r="G628" s="12">
        <f t="shared" si="87"/>
        <v>0.21263157600000002</v>
      </c>
      <c r="H628" s="9">
        <f t="shared" si="87"/>
        <v>211.08333250000001</v>
      </c>
    </row>
    <row r="629" spans="1:8" ht="15" customHeight="1" x14ac:dyDescent="0.2">
      <c r="A629" s="4" t="s">
        <v>614</v>
      </c>
      <c r="B629" s="6">
        <v>6</v>
      </c>
      <c r="C629" s="6" t="s">
        <v>16</v>
      </c>
      <c r="D629" s="6">
        <v>6</v>
      </c>
      <c r="E629" s="6">
        <v>10</v>
      </c>
      <c r="F629" s="6">
        <v>2</v>
      </c>
      <c r="G629" s="13">
        <v>5.9736840999999999E-2</v>
      </c>
      <c r="H629" s="10">
        <v>2.5</v>
      </c>
    </row>
    <row r="630" spans="1:8" ht="15" customHeight="1" x14ac:dyDescent="0.2">
      <c r="A630" s="4" t="s">
        <v>527</v>
      </c>
      <c r="B630" s="6">
        <v>9</v>
      </c>
      <c r="C630" s="6" t="s">
        <v>16</v>
      </c>
      <c r="D630" s="6">
        <v>9</v>
      </c>
      <c r="E630" s="6">
        <v>18</v>
      </c>
      <c r="F630" s="6">
        <v>8</v>
      </c>
      <c r="G630" s="13">
        <v>0.10631578800000002</v>
      </c>
      <c r="H630" s="10">
        <v>108.58333250000001</v>
      </c>
    </row>
    <row r="631" spans="1:8" ht="15" customHeight="1" x14ac:dyDescent="0.2">
      <c r="A631" s="4" t="s">
        <v>528</v>
      </c>
      <c r="B631" s="6">
        <v>1</v>
      </c>
      <c r="C631" s="6" t="s">
        <v>16</v>
      </c>
      <c r="D631" s="6">
        <v>1</v>
      </c>
      <c r="E631" s="6">
        <v>1</v>
      </c>
      <c r="F631" s="6">
        <v>1</v>
      </c>
      <c r="G631" s="13">
        <v>6.5789469999999999E-3</v>
      </c>
      <c r="H631" s="10">
        <v>100</v>
      </c>
    </row>
    <row r="632" spans="1:8" ht="15" customHeight="1" x14ac:dyDescent="0.2">
      <c r="A632" s="4" t="s">
        <v>529</v>
      </c>
      <c r="B632" s="6">
        <v>1</v>
      </c>
      <c r="C632" s="6" t="s">
        <v>16</v>
      </c>
      <c r="D632" s="6">
        <v>1</v>
      </c>
      <c r="E632" s="6">
        <v>4</v>
      </c>
      <c r="F632" s="6" t="s">
        <v>16</v>
      </c>
      <c r="G632" s="13">
        <v>0.03</v>
      </c>
      <c r="H632" s="10" t="s">
        <v>16</v>
      </c>
    </row>
    <row r="633" spans="1:8" ht="15" customHeight="1" x14ac:dyDescent="0.2">
      <c r="A633" s="4" t="s">
        <v>530</v>
      </c>
      <c r="B633" s="6">
        <v>1</v>
      </c>
      <c r="C633" s="6" t="s">
        <v>16</v>
      </c>
      <c r="D633" s="6">
        <v>1</v>
      </c>
      <c r="E633" s="6">
        <v>2</v>
      </c>
      <c r="F633" s="6" t="s">
        <v>16</v>
      </c>
      <c r="G633" s="13">
        <v>0.01</v>
      </c>
      <c r="H633" s="10" t="s">
        <v>16</v>
      </c>
    </row>
    <row r="634" spans="1:8" ht="21" customHeight="1" x14ac:dyDescent="0.2">
      <c r="A634" s="4" t="s">
        <v>531</v>
      </c>
      <c r="B634" s="5">
        <f t="shared" ref="B634:H634" si="88">SUM(B635:B639)</f>
        <v>37</v>
      </c>
      <c r="C634" s="5">
        <f t="shared" si="88"/>
        <v>1</v>
      </c>
      <c r="D634" s="5">
        <f t="shared" si="88"/>
        <v>36</v>
      </c>
      <c r="E634" s="5">
        <f t="shared" si="88"/>
        <v>99</v>
      </c>
      <c r="F634" s="5">
        <f t="shared" si="88"/>
        <v>50</v>
      </c>
      <c r="G634" s="12">
        <f t="shared" si="88"/>
        <v>0.628684205</v>
      </c>
      <c r="H634" s="9">
        <f t="shared" si="88"/>
        <v>280.00874999999996</v>
      </c>
    </row>
    <row r="635" spans="1:8" ht="15" customHeight="1" x14ac:dyDescent="0.2">
      <c r="A635" s="4" t="s">
        <v>615</v>
      </c>
      <c r="B635" s="6">
        <v>4</v>
      </c>
      <c r="C635" s="6">
        <v>1</v>
      </c>
      <c r="D635" s="6">
        <v>3</v>
      </c>
      <c r="E635" s="6">
        <v>5</v>
      </c>
      <c r="F635" s="6" t="s">
        <v>16</v>
      </c>
      <c r="G635" s="13">
        <v>2.9736841E-2</v>
      </c>
      <c r="H635" s="10" t="s">
        <v>16</v>
      </c>
    </row>
    <row r="636" spans="1:8" ht="15" customHeight="1" x14ac:dyDescent="0.2">
      <c r="A636" s="4" t="s">
        <v>532</v>
      </c>
      <c r="B636" s="6">
        <v>3</v>
      </c>
      <c r="C636" s="6" t="s">
        <v>16</v>
      </c>
      <c r="D636" s="6">
        <v>3</v>
      </c>
      <c r="E636" s="6">
        <v>8</v>
      </c>
      <c r="F636" s="6">
        <v>5</v>
      </c>
      <c r="G636" s="13">
        <v>4.6578947000000002E-2</v>
      </c>
      <c r="H636" s="10">
        <v>69.166666249999992</v>
      </c>
    </row>
    <row r="637" spans="1:8" ht="15" customHeight="1" x14ac:dyDescent="0.2">
      <c r="A637" s="4" t="s">
        <v>533</v>
      </c>
      <c r="B637" s="6">
        <v>13</v>
      </c>
      <c r="C637" s="6" t="s">
        <v>16</v>
      </c>
      <c r="D637" s="6">
        <v>13</v>
      </c>
      <c r="E637" s="6">
        <v>40</v>
      </c>
      <c r="F637" s="6">
        <v>23.000000000000004</v>
      </c>
      <c r="G637" s="13">
        <v>0.24973684100000001</v>
      </c>
      <c r="H637" s="10">
        <v>11.508750000000001</v>
      </c>
    </row>
    <row r="638" spans="1:8" ht="15" customHeight="1" x14ac:dyDescent="0.2">
      <c r="A638" s="4" t="s">
        <v>534</v>
      </c>
      <c r="B638" s="6">
        <v>8</v>
      </c>
      <c r="C638" s="6" t="s">
        <v>16</v>
      </c>
      <c r="D638" s="6">
        <v>8</v>
      </c>
      <c r="E638" s="6">
        <v>16</v>
      </c>
      <c r="F638" s="6">
        <v>6</v>
      </c>
      <c r="G638" s="13">
        <v>9.9736841000000007E-2</v>
      </c>
      <c r="H638" s="10">
        <v>24.166667499999999</v>
      </c>
    </row>
    <row r="639" spans="1:8" ht="15" customHeight="1" x14ac:dyDescent="0.2">
      <c r="A639" s="4" t="s">
        <v>89</v>
      </c>
      <c r="B639" s="6">
        <v>9</v>
      </c>
      <c r="C639" s="6" t="s">
        <v>16</v>
      </c>
      <c r="D639" s="6">
        <v>9</v>
      </c>
      <c r="E639" s="6">
        <v>30</v>
      </c>
      <c r="F639" s="6">
        <v>16</v>
      </c>
      <c r="G639" s="13">
        <v>0.20289473499999999</v>
      </c>
      <c r="H639" s="10">
        <v>175.16666624999999</v>
      </c>
    </row>
    <row r="640" spans="1:8" ht="21" customHeight="1" x14ac:dyDescent="0.2">
      <c r="A640" s="4" t="s">
        <v>535</v>
      </c>
      <c r="B640" s="5">
        <f t="shared" ref="B640:H640" si="89">SUM(B641:B645)</f>
        <v>182</v>
      </c>
      <c r="C640" s="5">
        <f t="shared" si="89"/>
        <v>1</v>
      </c>
      <c r="D640" s="5">
        <f t="shared" si="89"/>
        <v>181</v>
      </c>
      <c r="E640" s="5">
        <f t="shared" si="89"/>
        <v>583</v>
      </c>
      <c r="F640" s="5">
        <f t="shared" si="89"/>
        <v>179.00000000000003</v>
      </c>
      <c r="G640" s="12">
        <f t="shared" si="89"/>
        <v>3.7923683890000004</v>
      </c>
      <c r="H640" s="9">
        <f t="shared" si="89"/>
        <v>2861.0504162500015</v>
      </c>
    </row>
    <row r="641" spans="1:8" ht="15" customHeight="1" x14ac:dyDescent="0.2">
      <c r="A641" s="4" t="s">
        <v>536</v>
      </c>
      <c r="B641" s="6">
        <v>1</v>
      </c>
      <c r="C641" s="6" t="s">
        <v>16</v>
      </c>
      <c r="D641" s="6">
        <v>1</v>
      </c>
      <c r="E641" s="6">
        <v>2</v>
      </c>
      <c r="F641" s="6" t="s">
        <v>16</v>
      </c>
      <c r="G641" s="13">
        <v>0.01</v>
      </c>
      <c r="H641" s="10" t="s">
        <v>16</v>
      </c>
    </row>
    <row r="642" spans="1:8" ht="15" customHeight="1" x14ac:dyDescent="0.2">
      <c r="A642" s="4" t="s">
        <v>537</v>
      </c>
      <c r="B642" s="6">
        <v>89</v>
      </c>
      <c r="C642" s="6">
        <v>1</v>
      </c>
      <c r="D642" s="6">
        <v>88</v>
      </c>
      <c r="E642" s="6">
        <v>235.99999999999994</v>
      </c>
      <c r="F642" s="6">
        <v>43.999999999999986</v>
      </c>
      <c r="G642" s="13">
        <v>1.5263157740000004</v>
      </c>
      <c r="H642" s="10">
        <v>728.45833249999998</v>
      </c>
    </row>
    <row r="643" spans="1:8" ht="15" customHeight="1" x14ac:dyDescent="0.2">
      <c r="A643" s="4" t="s">
        <v>538</v>
      </c>
      <c r="B643" s="6">
        <v>6</v>
      </c>
      <c r="C643" s="6" t="s">
        <v>16</v>
      </c>
      <c r="D643" s="6">
        <v>6</v>
      </c>
      <c r="E643" s="6">
        <v>19</v>
      </c>
      <c r="F643" s="6">
        <v>8</v>
      </c>
      <c r="G643" s="13">
        <v>0.12973684099999999</v>
      </c>
      <c r="H643" s="10">
        <v>3.6666662500000005</v>
      </c>
    </row>
    <row r="644" spans="1:8" ht="15" customHeight="1" x14ac:dyDescent="0.2">
      <c r="A644" s="4" t="s">
        <v>539</v>
      </c>
      <c r="B644" s="6">
        <v>2</v>
      </c>
      <c r="C644" s="6" t="s">
        <v>16</v>
      </c>
      <c r="D644" s="6">
        <v>2</v>
      </c>
      <c r="E644" s="6">
        <v>4</v>
      </c>
      <c r="F644" s="6">
        <v>4</v>
      </c>
      <c r="G644" s="13">
        <v>0.02</v>
      </c>
      <c r="H644" s="10" t="s">
        <v>16</v>
      </c>
    </row>
    <row r="645" spans="1:8" ht="15" customHeight="1" x14ac:dyDescent="0.2">
      <c r="A645" s="4" t="s">
        <v>540</v>
      </c>
      <c r="B645" s="6">
        <v>84</v>
      </c>
      <c r="C645" s="6" t="s">
        <v>16</v>
      </c>
      <c r="D645" s="6">
        <v>84</v>
      </c>
      <c r="E645" s="6">
        <v>322.00000000000011</v>
      </c>
      <c r="F645" s="6">
        <v>123.00000000000004</v>
      </c>
      <c r="G645" s="13">
        <v>2.106315774</v>
      </c>
      <c r="H645" s="10">
        <v>2128.9254175000015</v>
      </c>
    </row>
    <row r="646" spans="1:8" ht="21" customHeight="1" x14ac:dyDescent="0.2">
      <c r="A646" s="4" t="s">
        <v>625</v>
      </c>
      <c r="B646" s="5">
        <f>SUM(B647:B650)</f>
        <v>69</v>
      </c>
      <c r="C646" s="5">
        <f t="shared" ref="C646:H646" si="90">SUM(C647:C650)</f>
        <v>12</v>
      </c>
      <c r="D646" s="5">
        <f t="shared" si="90"/>
        <v>57</v>
      </c>
      <c r="E646" s="5">
        <f t="shared" si="90"/>
        <v>335.99999999999989</v>
      </c>
      <c r="F646" s="5">
        <f t="shared" si="90"/>
        <v>183.99999999999997</v>
      </c>
      <c r="G646" s="12">
        <f t="shared" si="90"/>
        <v>3.0318420989999999</v>
      </c>
      <c r="H646" s="9">
        <f t="shared" si="90"/>
        <v>3504.9583312499985</v>
      </c>
    </row>
    <row r="647" spans="1:8" ht="15" customHeight="1" x14ac:dyDescent="0.2">
      <c r="A647" s="4" t="s">
        <v>542</v>
      </c>
      <c r="B647" s="6">
        <v>41</v>
      </c>
      <c r="C647" s="6">
        <v>10</v>
      </c>
      <c r="D647" s="6">
        <v>31</v>
      </c>
      <c r="E647" s="6">
        <v>227.99999999999994</v>
      </c>
      <c r="F647" s="6">
        <v>137.99999999999997</v>
      </c>
      <c r="G647" s="13">
        <v>2.338947364</v>
      </c>
      <c r="H647" s="10">
        <v>3386.8999974999983</v>
      </c>
    </row>
    <row r="648" spans="1:8" ht="15" customHeight="1" x14ac:dyDescent="0.2">
      <c r="A648" s="4" t="s">
        <v>543</v>
      </c>
      <c r="B648" s="6">
        <v>10</v>
      </c>
      <c r="C648" s="6">
        <v>2</v>
      </c>
      <c r="D648" s="6">
        <v>8</v>
      </c>
      <c r="E648" s="6">
        <v>32</v>
      </c>
      <c r="F648" s="6">
        <v>12.999999999999998</v>
      </c>
      <c r="G648" s="13">
        <v>0.20657894700000001</v>
      </c>
      <c r="H648" s="10">
        <v>45.5</v>
      </c>
    </row>
    <row r="649" spans="1:8" ht="15" customHeight="1" x14ac:dyDescent="0.2">
      <c r="A649" s="4" t="s">
        <v>544</v>
      </c>
      <c r="B649" s="6">
        <v>1</v>
      </c>
      <c r="C649" s="6" t="s">
        <v>16</v>
      </c>
      <c r="D649" s="6">
        <v>1</v>
      </c>
      <c r="E649" s="6">
        <v>2</v>
      </c>
      <c r="F649" s="6">
        <v>2</v>
      </c>
      <c r="G649" s="13">
        <v>0.01</v>
      </c>
      <c r="H649" s="10" t="s">
        <v>16</v>
      </c>
    </row>
    <row r="650" spans="1:8" ht="15" customHeight="1" x14ac:dyDescent="0.2">
      <c r="A650" s="7" t="s">
        <v>545</v>
      </c>
      <c r="B650" s="8">
        <v>17</v>
      </c>
      <c r="C650" s="8" t="s">
        <v>16</v>
      </c>
      <c r="D650" s="8">
        <v>17</v>
      </c>
      <c r="E650" s="8">
        <v>73.999999999999972</v>
      </c>
      <c r="F650" s="8">
        <v>31.000000000000004</v>
      </c>
      <c r="G650" s="14">
        <v>0.47631578800000002</v>
      </c>
      <c r="H650" s="11">
        <v>72.558333750000003</v>
      </c>
    </row>
    <row r="651" spans="1:8" ht="18" customHeight="1" x14ac:dyDescent="0.2">
      <c r="A651" s="30" t="s">
        <v>551</v>
      </c>
      <c r="B651" s="30"/>
      <c r="C651" s="30"/>
      <c r="D651" s="30"/>
      <c r="E651" s="30"/>
      <c r="F651" s="30"/>
      <c r="G651" s="30"/>
      <c r="H651" s="30"/>
    </row>
    <row r="652" spans="1:8" ht="18" customHeight="1" x14ac:dyDescent="0.2">
      <c r="A652" s="16" t="s">
        <v>547</v>
      </c>
      <c r="B652" s="17"/>
      <c r="C652" s="17"/>
      <c r="D652" s="17"/>
      <c r="E652" s="18"/>
      <c r="F652" s="19"/>
      <c r="G652" s="15"/>
    </row>
    <row r="653" spans="1:8" ht="18" customHeight="1" x14ac:dyDescent="0.2">
      <c r="A653" s="23" t="s">
        <v>549</v>
      </c>
      <c r="B653" s="23"/>
      <c r="C653" s="23"/>
      <c r="D653" s="23"/>
      <c r="E653" s="23"/>
      <c r="F653" s="23"/>
      <c r="G653" s="23"/>
      <c r="H653" s="23"/>
    </row>
  </sheetData>
  <mergeCells count="8">
    <mergeCell ref="A653:H653"/>
    <mergeCell ref="A2:A3"/>
    <mergeCell ref="A1:H1"/>
    <mergeCell ref="B2:D2"/>
    <mergeCell ref="E2:F2"/>
    <mergeCell ref="G2:G3"/>
    <mergeCell ref="H2:H3"/>
    <mergeCell ref="A651:H651"/>
  </mergeCells>
  <pageMargins left="0.74803149606299213" right="0.74803149606299213" top="0.98425196850393704" bottom="0.98425196850393704" header="0.51181102362204722" footer="0.51181102362204722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21</vt:lpstr>
      <vt:lpstr>'Cuadro 21'!Área_de_impresión</vt:lpstr>
      <vt:lpstr>'Cuadro 21'!Títulos_a_imprimir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2025-06-23T20:48:20Z</cp:lastPrinted>
  <dcterms:created xsi:type="dcterms:W3CDTF">2025-06-11T16:23:53Z</dcterms:created>
  <dcterms:modified xsi:type="dcterms:W3CDTF">2025-07-09T19:31:34Z</dcterms:modified>
</cp:coreProperties>
</file>